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codeName="ThisWorkbook"/>
  <mc:AlternateContent xmlns:mc="http://schemas.openxmlformats.org/markup-compatibility/2006">
    <mc:Choice Requires="x15">
      <x15ac:absPath xmlns:x15ac="http://schemas.microsoft.com/office/spreadsheetml/2010/11/ac" url="https://glsprd-my.sharepoint.com/personal/claude_rombaux_gls-belgium_com/Documents/Documents/Projects/GLS One/GLS One/"/>
    </mc:Choice>
  </mc:AlternateContent>
  <xr:revisionPtr revIDLastSave="17" documentId="8_{F9645CF8-71B0-4B6D-848A-8C4200F46441}" xr6:coauthVersionLast="47" xr6:coauthVersionMax="47" xr10:uidLastSave="{DE668820-B493-4CAB-B81E-374DB558650C}"/>
  <workbookProtection workbookAlgorithmName="SHA-512" workbookHashValue="3IWs/bkoyLSMc0acZpGr1IgTaFDu5vBwCO7lGrbKbAx1aO0Jxhz2GMYZ4aoeK45fNfOyC6qEkI86MMmlMkzpSQ==" workbookSaltValue="nnAO1F496G9UZnRzA6XfoA==" workbookSpinCount="100000" lockStructure="1"/>
  <bookViews>
    <workbookView xWindow="-108" yWindow="-108" windowWidth="23256" windowHeight="12576" xr2:uid="{00000000-000D-0000-FFFF-FFFF00000000}"/>
  </bookViews>
  <sheets>
    <sheet name="Invoice" sheetId="1" r:id="rId1"/>
    <sheet name="Tariff" sheetId="2" state="hidden" r:id="rId2"/>
    <sheet name="Pricing Vlookup" sheetId="3" state="hidden" r:id="rId3"/>
  </sheets>
  <definedNames>
    <definedName name="JVA_AUTO_VISIBILITY" localSheetId="0" hidden="1">-1</definedName>
    <definedName name="JVA_AUTO_VISIBILITY" localSheetId="2" hidden="1">2</definedName>
    <definedName name="JVA_AUTO_VISIBILITY" localSheetId="1" hidden="1">2</definedName>
    <definedName name="_xlnm.Print_Area" localSheetId="0">Invoice!$A$1:$J$111</definedName>
  </definedNames>
  <calcPr calcId="191028"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7" i="1" l="1"/>
  <c r="I107" i="1" s="1"/>
  <c r="G106" i="1"/>
  <c r="G105" i="1"/>
  <c r="I105" i="1" s="1"/>
  <c r="G104" i="1"/>
  <c r="I104" i="1" s="1"/>
  <c r="H104" i="1" s="1"/>
  <c r="I103" i="1"/>
  <c r="H103" i="1"/>
  <c r="G103" i="1"/>
  <c r="G102" i="1"/>
  <c r="I102" i="1" s="1"/>
  <c r="H102" i="1" s="1"/>
  <c r="G101" i="1"/>
  <c r="I101" i="1" s="1"/>
  <c r="I100" i="1"/>
  <c r="G100" i="1"/>
  <c r="H100" i="1" s="1"/>
  <c r="G99" i="1"/>
  <c r="I99" i="1" s="1"/>
  <c r="G98" i="1"/>
  <c r="G97" i="1"/>
  <c r="I97" i="1" s="1"/>
  <c r="G96" i="1"/>
  <c r="I96" i="1" s="1"/>
  <c r="H96" i="1" s="1"/>
  <c r="I95" i="1"/>
  <c r="H95" i="1"/>
  <c r="G95" i="1"/>
  <c r="G94" i="1"/>
  <c r="I94" i="1" s="1"/>
  <c r="H94" i="1" s="1"/>
  <c r="G93" i="1"/>
  <c r="I93" i="1" s="1"/>
  <c r="I92" i="1"/>
  <c r="H92" i="1" s="1"/>
  <c r="G92" i="1"/>
  <c r="G91" i="1"/>
  <c r="I91" i="1" s="1"/>
  <c r="G90" i="1"/>
  <c r="I90" i="1" s="1"/>
  <c r="G89" i="1"/>
  <c r="I89" i="1" s="1"/>
  <c r="G88" i="1"/>
  <c r="I88" i="1" s="1"/>
  <c r="H88" i="1" s="1"/>
  <c r="I87" i="1"/>
  <c r="H87" i="1"/>
  <c r="G87" i="1"/>
  <c r="G86" i="1"/>
  <c r="I86" i="1" s="1"/>
  <c r="H86" i="1" s="1"/>
  <c r="G85" i="1"/>
  <c r="I85" i="1" s="1"/>
  <c r="I84" i="1"/>
  <c r="H84" i="1" s="1"/>
  <c r="G84" i="1"/>
  <c r="G83" i="1"/>
  <c r="I83" i="1" s="1"/>
  <c r="G82" i="1"/>
  <c r="I82" i="1" s="1"/>
  <c r="G81" i="1"/>
  <c r="I81" i="1" s="1"/>
  <c r="G80" i="1"/>
  <c r="I80" i="1" s="1"/>
  <c r="H80" i="1" s="1"/>
  <c r="I79" i="1"/>
  <c r="H79" i="1"/>
  <c r="G79" i="1"/>
  <c r="G78" i="1"/>
  <c r="I78" i="1" s="1"/>
  <c r="H78" i="1" s="1"/>
  <c r="G77" i="1"/>
  <c r="I77" i="1" s="1"/>
  <c r="I76" i="1"/>
  <c r="H76" i="1" s="1"/>
  <c r="G76" i="1"/>
  <c r="G75" i="1"/>
  <c r="I75" i="1" s="1"/>
  <c r="G74" i="1"/>
  <c r="I74" i="1" s="1"/>
  <c r="I73" i="1"/>
  <c r="G73" i="1"/>
  <c r="H73" i="1" s="1"/>
  <c r="G72" i="1"/>
  <c r="I72" i="1" s="1"/>
  <c r="I71" i="1"/>
  <c r="H71" i="1"/>
  <c r="G71" i="1"/>
  <c r="G70" i="1"/>
  <c r="G69" i="1"/>
  <c r="I68" i="1"/>
  <c r="H68" i="1" s="1"/>
  <c r="G68" i="1"/>
  <c r="G67" i="1"/>
  <c r="I67" i="1" s="1"/>
  <c r="C2" i="3"/>
  <c r="C3" i="3"/>
  <c r="C4" i="3"/>
  <c r="C5" i="3"/>
  <c r="D2" i="3"/>
  <c r="D3" i="3"/>
  <c r="D4" i="3"/>
  <c r="D5" i="3"/>
  <c r="C6" i="3"/>
  <c r="D6" i="3"/>
  <c r="C7" i="3"/>
  <c r="D7" i="3"/>
  <c r="C8" i="3"/>
  <c r="D8" i="3"/>
  <c r="C9" i="3"/>
  <c r="D9" i="3"/>
  <c r="C10" i="3"/>
  <c r="D10" i="3"/>
  <c r="C11" i="3"/>
  <c r="D11" i="3"/>
  <c r="C12" i="3"/>
  <c r="D12" i="3"/>
  <c r="C13" i="3"/>
  <c r="D13" i="3"/>
  <c r="C14" i="3"/>
  <c r="D14" i="3"/>
  <c r="C15" i="3"/>
  <c r="D15" i="3"/>
  <c r="C16" i="3"/>
  <c r="D16" i="3"/>
  <c r="C17" i="3"/>
  <c r="D17" i="3"/>
  <c r="C18" i="3"/>
  <c r="D18" i="3"/>
  <c r="C19" i="3"/>
  <c r="D19" i="3"/>
  <c r="C20" i="3"/>
  <c r="D20" i="3"/>
  <c r="C21" i="3"/>
  <c r="D21" i="3"/>
  <c r="C22" i="3"/>
  <c r="D22" i="3"/>
  <c r="C23" i="3"/>
  <c r="D23" i="3"/>
  <c r="C24" i="3"/>
  <c r="D24" i="3"/>
  <c r="C25" i="3"/>
  <c r="D25" i="3"/>
  <c r="C26" i="3"/>
  <c r="D26" i="3"/>
  <c r="C27" i="3"/>
  <c r="D27" i="3"/>
  <c r="C28" i="3"/>
  <c r="D28" i="3"/>
  <c r="C29" i="3"/>
  <c r="D29" i="3"/>
  <c r="C30" i="3"/>
  <c r="D30" i="3"/>
  <c r="C31" i="3"/>
  <c r="D31" i="3"/>
  <c r="C32" i="3"/>
  <c r="D32" i="3"/>
  <c r="C33" i="3"/>
  <c r="D33" i="3"/>
  <c r="C34" i="3"/>
  <c r="D34" i="3"/>
  <c r="C35" i="3"/>
  <c r="D35" i="3"/>
  <c r="C36" i="3"/>
  <c r="D36" i="3"/>
  <c r="C37" i="3"/>
  <c r="D37" i="3"/>
  <c r="C38" i="3"/>
  <c r="D38" i="3"/>
  <c r="C39" i="3"/>
  <c r="D39" i="3"/>
  <c r="C40" i="3"/>
  <c r="D40" i="3"/>
  <c r="C41" i="3"/>
  <c r="D41" i="3"/>
  <c r="C42" i="3"/>
  <c r="D42" i="3"/>
  <c r="C43" i="3"/>
  <c r="D43" i="3"/>
  <c r="C44" i="3"/>
  <c r="D44" i="3"/>
  <c r="C45" i="3"/>
  <c r="D45" i="3"/>
  <c r="C46" i="3"/>
  <c r="D46" i="3"/>
  <c r="C47" i="3"/>
  <c r="D47" i="3"/>
  <c r="C48" i="3"/>
  <c r="D48" i="3"/>
  <c r="C49" i="3"/>
  <c r="D49" i="3"/>
  <c r="C50" i="3"/>
  <c r="D50" i="3"/>
  <c r="C51" i="3"/>
  <c r="D51" i="3"/>
  <c r="C52" i="3"/>
  <c r="D52" i="3"/>
  <c r="C53" i="3"/>
  <c r="D53" i="3"/>
  <c r="C54" i="3"/>
  <c r="D54" i="3"/>
  <c r="C55" i="3"/>
  <c r="D55" i="3"/>
  <c r="C56" i="3"/>
  <c r="D56" i="3"/>
  <c r="C57" i="3"/>
  <c r="D57" i="3"/>
  <c r="C58" i="3"/>
  <c r="D58" i="3"/>
  <c r="C59" i="3"/>
  <c r="D59" i="3"/>
  <c r="C60" i="3"/>
  <c r="D60" i="3"/>
  <c r="C61" i="3"/>
  <c r="D61" i="3"/>
  <c r="C62" i="3"/>
  <c r="D62" i="3"/>
  <c r="C63" i="3"/>
  <c r="D63" i="3"/>
  <c r="C64" i="3"/>
  <c r="D64" i="3"/>
  <c r="C65" i="3"/>
  <c r="D65" i="3"/>
  <c r="C66" i="3"/>
  <c r="D66" i="3"/>
  <c r="C67" i="3"/>
  <c r="D67" i="3"/>
  <c r="C68" i="3"/>
  <c r="D68" i="3"/>
  <c r="C69" i="3"/>
  <c r="D69" i="3"/>
  <c r="C70" i="3"/>
  <c r="D70" i="3"/>
  <c r="C71" i="3"/>
  <c r="D71" i="3"/>
  <c r="C72" i="3"/>
  <c r="D72" i="3"/>
  <c r="C73" i="3"/>
  <c r="D73" i="3"/>
  <c r="C74" i="3"/>
  <c r="D74" i="3"/>
  <c r="C75" i="3"/>
  <c r="D75" i="3"/>
  <c r="C76" i="3"/>
  <c r="D76" i="3"/>
  <c r="C77" i="3"/>
  <c r="D77" i="3"/>
  <c r="C78" i="3"/>
  <c r="D78" i="3"/>
  <c r="C79" i="3"/>
  <c r="D79" i="3"/>
  <c r="C80" i="3"/>
  <c r="D80" i="3"/>
  <c r="C81" i="3"/>
  <c r="D81" i="3"/>
  <c r="C82" i="3"/>
  <c r="D82" i="3"/>
  <c r="C83" i="3"/>
  <c r="D83" i="3"/>
  <c r="C84" i="3"/>
  <c r="D84" i="3"/>
  <c r="C85" i="3"/>
  <c r="D85" i="3"/>
  <c r="C86" i="3"/>
  <c r="D86" i="3"/>
  <c r="C87" i="3"/>
  <c r="D87" i="3"/>
  <c r="C88" i="3"/>
  <c r="D88" i="3"/>
  <c r="C89" i="3"/>
  <c r="D89" i="3"/>
  <c r="C90" i="3"/>
  <c r="D90" i="3"/>
  <c r="C91" i="3"/>
  <c r="D91" i="3"/>
  <c r="C92" i="3"/>
  <c r="D92" i="3"/>
  <c r="C93" i="3"/>
  <c r="D93" i="3"/>
  <c r="C94" i="3"/>
  <c r="D94" i="3"/>
  <c r="C95" i="3"/>
  <c r="D95" i="3"/>
  <c r="C96" i="3"/>
  <c r="D96" i="3"/>
  <c r="C97" i="3"/>
  <c r="D97" i="3"/>
  <c r="C98" i="3"/>
  <c r="D98" i="3"/>
  <c r="C99" i="3"/>
  <c r="D99" i="3"/>
  <c r="C100" i="3"/>
  <c r="D100" i="3"/>
  <c r="C101" i="3"/>
  <c r="D101" i="3"/>
  <c r="C102" i="3"/>
  <c r="D102" i="3"/>
  <c r="C103" i="3"/>
  <c r="D103" i="3"/>
  <c r="C104" i="3"/>
  <c r="D104" i="3"/>
  <c r="C105" i="3"/>
  <c r="D105" i="3"/>
  <c r="C106" i="3"/>
  <c r="D106" i="3"/>
  <c r="C107" i="3"/>
  <c r="D107" i="3"/>
  <c r="C108" i="3"/>
  <c r="D108" i="3"/>
  <c r="C109" i="3"/>
  <c r="D109" i="3"/>
  <c r="C110" i="3"/>
  <c r="D110" i="3"/>
  <c r="C111" i="3"/>
  <c r="D111" i="3"/>
  <c r="C112" i="3"/>
  <c r="D112" i="3"/>
  <c r="C113" i="3"/>
  <c r="D113" i="3"/>
  <c r="C114" i="3"/>
  <c r="D114" i="3"/>
  <c r="C115" i="3"/>
  <c r="D115" i="3"/>
  <c r="C116" i="3"/>
  <c r="D116" i="3"/>
  <c r="C117" i="3"/>
  <c r="D117" i="3"/>
  <c r="C118" i="3"/>
  <c r="D118" i="3"/>
  <c r="C119" i="3"/>
  <c r="D119" i="3"/>
  <c r="C120" i="3"/>
  <c r="D120" i="3"/>
  <c r="C121" i="3"/>
  <c r="D121" i="3"/>
  <c r="C122" i="3"/>
  <c r="D122" i="3"/>
  <c r="C123" i="3"/>
  <c r="D123" i="3"/>
  <c r="C124" i="3"/>
  <c r="D124" i="3"/>
  <c r="C125" i="3"/>
  <c r="D125" i="3"/>
  <c r="C126" i="3"/>
  <c r="D126" i="3"/>
  <c r="C127" i="3"/>
  <c r="D127" i="3"/>
  <c r="C128" i="3"/>
  <c r="D128" i="3"/>
  <c r="C129" i="3"/>
  <c r="D129" i="3"/>
  <c r="C130" i="3"/>
  <c r="D130" i="3"/>
  <c r="C131" i="3"/>
  <c r="D131" i="3"/>
  <c r="G66" i="1"/>
  <c r="I66" i="1" l="1"/>
  <c r="H66" i="1" s="1"/>
  <c r="H82" i="1"/>
  <c r="H90" i="1"/>
  <c r="I70" i="1"/>
  <c r="H70" i="1" s="1"/>
  <c r="H81" i="1"/>
  <c r="H89" i="1"/>
  <c r="H97" i="1"/>
  <c r="H105" i="1"/>
  <c r="H74" i="1"/>
  <c r="H77" i="1"/>
  <c r="H85" i="1"/>
  <c r="H93" i="1"/>
  <c r="I98" i="1"/>
  <c r="H98" i="1" s="1"/>
  <c r="H101" i="1"/>
  <c r="I106" i="1"/>
  <c r="H106" i="1" s="1"/>
  <c r="I69" i="1"/>
  <c r="H69" i="1" s="1"/>
  <c r="H72" i="1"/>
  <c r="H67" i="1"/>
  <c r="H75" i="1"/>
  <c r="H83" i="1"/>
  <c r="H91" i="1"/>
  <c r="H99" i="1"/>
  <c r="H107" i="1"/>
  <c r="G108" i="1"/>
  <c r="H108" i="1" l="1"/>
  <c r="H109" i="1" s="1"/>
  <c r="G109" i="1"/>
  <c r="I108" i="1" l="1"/>
  <c r="I10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Claude Rombaux</author>
  </authors>
  <commentList>
    <comment ref="C64" authorId="0" shapeId="0" xr:uid="{00000000-0006-0000-0000-000001000000}">
      <text>
        <r>
          <rPr>
            <sz val="9"/>
            <color indexed="81"/>
            <rFont val="Tahoma"/>
            <family val="2"/>
          </rPr>
          <t xml:space="preserve">Datum van de verzending
</t>
        </r>
      </text>
    </comment>
    <comment ref="D64" authorId="0" shapeId="0" xr:uid="{00000000-0006-0000-0000-000002000000}">
      <text>
        <r>
          <rPr>
            <b/>
            <sz val="9"/>
            <color indexed="81"/>
            <rFont val="Tahoma"/>
            <family val="2"/>
          </rPr>
          <t>Land van verzending / Pays d'expédition</t>
        </r>
        <r>
          <rPr>
            <sz val="9"/>
            <color indexed="81"/>
            <rFont val="Tahoma"/>
            <family val="2"/>
          </rPr>
          <t xml:space="preserve">
AT    Oostenrijk             Autriche
BE    België                   Belgique
BG    Burgarije               Bulgarie
CZ    Tsjechië                Tchéquie
DE    Duitsland               Allemagne
DK    Denemarken          Danemark
EE     Estland                 Estonie
ES     Spanje                 Espagne
FI     Finland                 Finlande
FR    Frankrijk                France
HR    Kroatië                 Croatie
HU    Hongarije              Hongrie
IE     Ierland                 Irelande
IT     Italië                    Italie
LT     Litouwen               Lituanie
LU     Luxemburg           Luxembourg
LV     Letland                 Lettonie
NL     Nederland             Pays-Bas
PL     Polen                    Pologne
PT    Portugal                 Portugal
RO    Roemenië              Romanie
SE    Zweden                  Suède
SI    Slovenië                  Slovénie
SK    Slowakije                Slovaquie
UK   Verenigd Koninkrijk    Royaume-Uni</t>
        </r>
      </text>
    </comment>
    <comment ref="E64" authorId="0" shapeId="0" xr:uid="{00000000-0006-0000-0000-000003000000}">
      <text>
        <r>
          <rPr>
            <b/>
            <sz val="9"/>
            <color indexed="81"/>
            <rFont val="Tahoma"/>
            <family val="2"/>
          </rPr>
          <t>Voor België:</t>
        </r>
        <r>
          <rPr>
            <sz val="9"/>
            <color indexed="81"/>
            <rFont val="Tahoma"/>
            <family val="2"/>
          </rPr>
          <t xml:space="preserve"> kies formaat (XS, S, M, L of XL) gevolgd door "@PS" of "@Home"
Voor andere landen, kies enkel formaat.</t>
        </r>
      </text>
    </comment>
    <comment ref="F64" authorId="0" shapeId="0" xr:uid="{00000000-0006-0000-0000-000004000000}">
      <text>
        <r>
          <rPr>
            <sz val="9"/>
            <color indexed="81"/>
            <rFont val="Tahoma"/>
            <family val="2"/>
          </rPr>
          <t xml:space="preserve">Kies voor België of u naar een ParcelShop heeft verstuurd (@PS) of naar uw bestemmeling (@home).
Voor andere landen is dit niet nodig.
</t>
        </r>
      </text>
    </comment>
    <comment ref="C65" authorId="0" shapeId="0" xr:uid="{00000000-0006-0000-0000-000005000000}">
      <text>
        <r>
          <rPr>
            <sz val="9"/>
            <color indexed="81"/>
            <rFont val="Tahoma"/>
            <family val="2"/>
          </rPr>
          <t xml:space="preserve">Date d'expédition
</t>
        </r>
      </text>
    </comment>
    <comment ref="E65" authorId="0" shapeId="0" xr:uid="{00000000-0006-0000-0000-000006000000}">
      <text>
        <r>
          <rPr>
            <b/>
            <sz val="9"/>
            <color indexed="81"/>
            <rFont val="Tahoma"/>
            <family val="2"/>
          </rPr>
          <t>Pour la Belgique</t>
        </r>
        <r>
          <rPr>
            <sz val="9"/>
            <color indexed="81"/>
            <rFont val="Tahoma"/>
            <family val="2"/>
          </rPr>
          <t xml:space="preserve">: choisissez le format (XS, S, M, L ou XL) suivi de "@PS" ou de "@Home". </t>
        </r>
        <r>
          <rPr>
            <b/>
            <sz val="9"/>
            <color indexed="81"/>
            <rFont val="Tahoma"/>
            <family val="2"/>
          </rPr>
          <t>Pour les autres pays</t>
        </r>
        <r>
          <rPr>
            <sz val="9"/>
            <color indexed="81"/>
            <rFont val="Tahoma"/>
            <family val="2"/>
          </rPr>
          <t>, choisissez juste le format.</t>
        </r>
      </text>
    </comment>
    <comment ref="F65" authorId="0" shapeId="0" xr:uid="{00000000-0006-0000-0000-000007000000}">
      <text>
        <r>
          <rPr>
            <sz val="9"/>
            <color indexed="81"/>
            <rFont val="Tahoma"/>
            <family val="2"/>
          </rPr>
          <t xml:space="preserve">Veuillez indiquer pour la Belgique si vous avez expédié vers un ParcelShop (@PS) chez votre destinataire (@Home). Pour les autres pays cette information n'est pas nécessaire.
</t>
        </r>
      </text>
    </comment>
    <comment ref="E108" authorId="0" shapeId="0" xr:uid="{00000000-0006-0000-0000-000008000000}">
      <text>
        <r>
          <rPr>
            <sz val="9"/>
            <color indexed="81"/>
            <rFont val="Tahoma"/>
            <family val="2"/>
          </rPr>
          <t>Indien totaal bedrag van de transportkosten minder dan € 250 (btw incl.) bedraagt, wordt er € 10 (btw excl.) administratiekosten aangerekend.
Si le montant total des frais d'envoi est inférieur à 250 € (TTC), un forfait pour frais administratifs de 10 € (TVA excl.) sera facturé.</t>
        </r>
      </text>
    </comment>
    <comment ref="B110" authorId="0" shapeId="0" xr:uid="{00000000-0006-0000-0000-000009000000}">
      <text>
        <r>
          <rPr>
            <sz val="9"/>
            <color indexed="81"/>
            <rFont val="Tahoma"/>
            <family val="2"/>
          </rPr>
          <t>Vrij veld voor eventuele opmerkingen.
Champs libre pour remarques éventuels.</t>
        </r>
      </text>
    </comment>
  </commentList>
</comments>
</file>

<file path=xl/sharedStrings.xml><?xml version="1.0" encoding="utf-8"?>
<sst xmlns="http://schemas.openxmlformats.org/spreadsheetml/2006/main" count="496" uniqueCount="155">
  <si>
    <t>AT</t>
  </si>
  <si>
    <t>BE</t>
  </si>
  <si>
    <t>Aanvraag factuur / Demande de facture</t>
  </si>
  <si>
    <t>BG</t>
  </si>
  <si>
    <t>CH</t>
  </si>
  <si>
    <t>Firmagegevens/données de l'entreprise</t>
  </si>
  <si>
    <t>CY</t>
  </si>
  <si>
    <t>CZ</t>
  </si>
  <si>
    <t xml:space="preserve">Firmanaam  </t>
  </si>
  <si>
    <t>Company name</t>
  </si>
  <si>
    <t>DE</t>
  </si>
  <si>
    <t xml:space="preserve">Nom entreprise  </t>
  </si>
  <si>
    <t>DK</t>
  </si>
  <si>
    <t>EE</t>
  </si>
  <si>
    <t xml:space="preserve">Straat  </t>
  </si>
  <si>
    <t>Street</t>
  </si>
  <si>
    <t>ES</t>
  </si>
  <si>
    <t xml:space="preserve">Rue  </t>
  </si>
  <si>
    <t>FI</t>
  </si>
  <si>
    <t>FR</t>
  </si>
  <si>
    <t xml:space="preserve">Nummer  </t>
  </si>
  <si>
    <t>nbr</t>
  </si>
  <si>
    <t xml:space="preserve">Bus  </t>
  </si>
  <si>
    <t xml:space="preserve">Land  </t>
  </si>
  <si>
    <t>Country</t>
  </si>
  <si>
    <t>GR</t>
  </si>
  <si>
    <t xml:space="preserve">Numéro  </t>
  </si>
  <si>
    <t xml:space="preserve">Boîte  </t>
  </si>
  <si>
    <t xml:space="preserve">Pays  </t>
  </si>
  <si>
    <t>HR</t>
  </si>
  <si>
    <t>HU</t>
  </si>
  <si>
    <t xml:space="preserve">Postcode  </t>
  </si>
  <si>
    <t>zipcode</t>
  </si>
  <si>
    <t xml:space="preserve">Stad  </t>
  </si>
  <si>
    <t>City</t>
  </si>
  <si>
    <t>IE</t>
  </si>
  <si>
    <t xml:space="preserve">Code postal  </t>
  </si>
  <si>
    <t xml:space="preserve">Ville  </t>
  </si>
  <si>
    <t>IT</t>
  </si>
  <si>
    <t>LT</t>
  </si>
  <si>
    <t>LU</t>
  </si>
  <si>
    <t>LV</t>
  </si>
  <si>
    <t>MT</t>
  </si>
  <si>
    <t xml:space="preserve">BTW  </t>
  </si>
  <si>
    <t>NL</t>
  </si>
  <si>
    <t xml:space="preserve">TVA  </t>
  </si>
  <si>
    <t>NO</t>
  </si>
  <si>
    <t>PL</t>
  </si>
  <si>
    <t xml:space="preserve">Contactpers.  </t>
  </si>
  <si>
    <t>contact person</t>
  </si>
  <si>
    <t>PT</t>
  </si>
  <si>
    <t xml:space="preserve">Pers. de contact  </t>
  </si>
  <si>
    <t>RO</t>
  </si>
  <si>
    <t>SE</t>
  </si>
  <si>
    <t xml:space="preserve">E-mail  </t>
  </si>
  <si>
    <t>e-mail</t>
  </si>
  <si>
    <t>SI</t>
  </si>
  <si>
    <t xml:space="preserve">Courriel  </t>
  </si>
  <si>
    <t>SK</t>
  </si>
  <si>
    <t>Belangrijke informatie</t>
  </si>
  <si>
    <t>Aanvragen voor facturen worden 1X per kwartaal behandeld (d.w.z. eind maart, eind juni, eind september en eind december).
Er wordt € 10 (excl. btw) administratiekost aangerekend voor elke factuur kleiner dan € 250 (btw incl.). Deze kost dient betaald te worden bij aanvraag van de factuur. De factuur wordt door GLS pas opgemaakt na ontvangst van 
de € 12,10 (btw incl.).
Deze administratiekost moeten betaald worden op onze GLS rekening BE71 0013 7640 7869 met als mededeling  
"GLS-ONE" gevolgd door uw firmanaam en uw btw-nummer.
Een maandelijkse facturatie is mogelijk op aanvraag en mits goedkeuring van onze boekhouding. In dat geval worden administratiekosten aangerekend voor elke factuur kleiner dan € 250 (btw incl.) aan transportkosten.
Aan de hand van de door u ingevulde gegevens wordt de factuur vervolgens opgemaak. Vul ook bij de pagina hieronder "Detail factuur" de gegevens zo volledig mogelijk aan. Indien u meer dan 42 pakjes wenst te laten factureren, gelieve meerdere bestanden in te vullen en gezamenlijk terug te sturen. GLS zal slechts 1X de administratiekost aanrekenen. De overige kosten zullen door onze diensten geschrapt worden. 
Gelieve dit bestand als Excel-bestand door te sturen naar admin@gls-one.be.</t>
  </si>
  <si>
    <t>Informations importantes</t>
  </si>
  <si>
    <t>Les demandes de factures seront traitées 1X par trimestre (fin mars, fin juin, fin septembre et fin décembre).
Des frais administratifs de 10 € (TVA excl.) seront comptabilisés pour chaque facture de moins de 250 € (TVA incl.) de frais d'envoi. Ces frais administratifs devront être payés en même temps que la demande de facture, qui sera établie une fois le paiement de 12,10 € (TTC) reçu.
Ce montant devra être payé sur le compte de GLS BE71 0013 7640 7869 et reprendre en communication : 
"GLS-ONE" suivi de votre nom de société et de votre numéro de TVA.
Une facturation mensuelle est possible sur demande et après acceptation par notre département comptabilité. Dans ce cas, les frais administratifs seront dus pour chaque facture dont les frais d'envoi sont inférieurs à 250 € (TVA comprise) de frais d'envoi. 
La facture est établie sur base des informations que vous nous transmettez. Complétez également les données sous "Détails de la facture". Si vous souhaitez reprendre plus de 42 colis sur votre facture, veuillez compléter plusieurs fichiers et nous les envoyer de manière consolidée. Le cas échéant, GLS annulera les frais administratifs excédentaires. Veuillez renvoyer ce fichier sous sa forme Excel à admin@gls-one.be.</t>
  </si>
  <si>
    <t>UK</t>
  </si>
  <si>
    <t>Detail factuur / Détails de la facture</t>
  </si>
  <si>
    <t>Pakketnummer</t>
  </si>
  <si>
    <t>Datum</t>
  </si>
  <si>
    <t>Land</t>
  </si>
  <si>
    <t>Grootte pakket</t>
  </si>
  <si>
    <t>Type zending</t>
  </si>
  <si>
    <t>Prijs</t>
  </si>
  <si>
    <t>BTW</t>
  </si>
  <si>
    <t>excl. BTW</t>
  </si>
  <si>
    <t>XS</t>
  </si>
  <si>
    <t>@PS</t>
  </si>
  <si>
    <t>Numéro de colis</t>
  </si>
  <si>
    <t>Date</t>
  </si>
  <si>
    <t>Pays</t>
  </si>
  <si>
    <t>Taille du colis</t>
  </si>
  <si>
    <t>Type d'envoi</t>
  </si>
  <si>
    <t>Prix</t>
  </si>
  <si>
    <t>TVA</t>
  </si>
  <si>
    <t xml:space="preserve">TVA excl. </t>
  </si>
  <si>
    <t>S</t>
  </si>
  <si>
    <t>@Home</t>
  </si>
  <si>
    <t>M</t>
  </si>
  <si>
    <t>L</t>
  </si>
  <si>
    <t>XL</t>
  </si>
  <si>
    <t>Administration fee:</t>
  </si>
  <si>
    <t>Total:</t>
  </si>
  <si>
    <t xml:space="preserve">Opmerkingen:  
Remarques:  </t>
  </si>
  <si>
    <t>Remarks</t>
  </si>
  <si>
    <t>ISO</t>
  </si>
  <si>
    <t>Oostenrijk</t>
  </si>
  <si>
    <t>Autriche</t>
  </si>
  <si>
    <t>België</t>
  </si>
  <si>
    <t>Belgique</t>
  </si>
  <si>
    <t>Burgarije</t>
  </si>
  <si>
    <t>Bulgarie</t>
  </si>
  <si>
    <t>Tsjechië</t>
  </si>
  <si>
    <t>Tchèque, République</t>
  </si>
  <si>
    <t>Duitsland</t>
  </si>
  <si>
    <t>Allemagne</t>
  </si>
  <si>
    <t>Denemarken</t>
  </si>
  <si>
    <t>Danemark</t>
  </si>
  <si>
    <t>Estland</t>
  </si>
  <si>
    <t>Estonie</t>
  </si>
  <si>
    <t>Spanje</t>
  </si>
  <si>
    <t>Espagne</t>
  </si>
  <si>
    <t>Finland</t>
  </si>
  <si>
    <t>Finlande</t>
  </si>
  <si>
    <t>Frankrijk</t>
  </si>
  <si>
    <t>France</t>
  </si>
  <si>
    <t>Kroatië</t>
  </si>
  <si>
    <t>Croatie</t>
  </si>
  <si>
    <t>Hongarije</t>
  </si>
  <si>
    <t>Hongrie</t>
  </si>
  <si>
    <t>Ierland</t>
  </si>
  <si>
    <t>Irelande</t>
  </si>
  <si>
    <t>Italië</t>
  </si>
  <si>
    <t>Italie</t>
  </si>
  <si>
    <t>Litouwen</t>
  </si>
  <si>
    <t>Lituanie</t>
  </si>
  <si>
    <t>Luxemburg</t>
  </si>
  <si>
    <t>Luxembourg</t>
  </si>
  <si>
    <t>Letland</t>
  </si>
  <si>
    <t>Lettonie</t>
  </si>
  <si>
    <t>Nederland</t>
  </si>
  <si>
    <t>Pays-Bas</t>
  </si>
  <si>
    <t>Polen</t>
  </si>
  <si>
    <t>Pologne</t>
  </si>
  <si>
    <t>Portugal</t>
  </si>
  <si>
    <t>Roemenië</t>
  </si>
  <si>
    <t>Romanie</t>
  </si>
  <si>
    <t>Zweden</t>
  </si>
  <si>
    <t>Suède</t>
  </si>
  <si>
    <t>Slovenië</t>
  </si>
  <si>
    <t>Slovénie</t>
  </si>
  <si>
    <t>Slowakije</t>
  </si>
  <si>
    <t>Slovaquie</t>
  </si>
  <si>
    <t>Verenigd Koninkrijk</t>
  </si>
  <si>
    <t>Royaume-Uni</t>
  </si>
  <si>
    <t>Size/cat.</t>
  </si>
  <si>
    <t>Key</t>
  </si>
  <si>
    <t>Price all incl.</t>
  </si>
  <si>
    <t>XS @PS</t>
  </si>
  <si>
    <t>S @PS</t>
  </si>
  <si>
    <t>M @PS</t>
  </si>
  <si>
    <t>L @PS</t>
  </si>
  <si>
    <t>XL @PS</t>
  </si>
  <si>
    <t>XS @Home</t>
  </si>
  <si>
    <t>S @Home</t>
  </si>
  <si>
    <t>M @Home</t>
  </si>
  <si>
    <t>L @Home</t>
  </si>
  <si>
    <t>XL @Home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</si>
</sst>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quot;€&quot;_-;\-* #,##0.00\ &quot;€&quot;_-;_-* &quot;-&quot;??\ &quot;€&quot;_-;_-@_-"/>
    <numFmt numFmtId="165" formatCode="0###\.###\.###"/>
    <numFmt numFmtId="166" formatCode="##,###,###,###"/>
    <numFmt numFmtId="167" formatCode="d/mm/yy;@"/>
    <numFmt numFmtId="168" formatCode="#,##0.00\ &quot;€&quot;"/>
    <numFmt numFmtId="169" formatCode="0000\.000\.000"/>
    <numFmt numFmtId="170" formatCode="#,##0.00\ &quot;€&quot;;;"/>
    <numFmt numFmtId="171" formatCode="&quot;€&quot;\ #,##0.00"/>
  </numFmts>
  <fonts count="9" x14ac:knownFonts="1">
    <font>
      <sz val="11"/>
      <color theme="1"/>
      <name val="Calibri"/>
      <family val="2"/>
      <scheme val="minor"/>
    </font>
    <font>
      <sz val="11"/>
      <color theme="1"/>
      <name val="Calibri"/>
      <family val="2"/>
      <scheme val="minor"/>
    </font>
    <font>
      <b/>
      <sz val="11"/>
      <color theme="0"/>
      <name val="Calibri"/>
      <family val="2"/>
      <scheme val="minor"/>
    </font>
    <font>
      <sz val="10"/>
      <color theme="1"/>
      <name val="Calibri"/>
      <family val="2"/>
      <scheme val="minor"/>
    </font>
    <font>
      <sz val="9"/>
      <color theme="1"/>
      <name val="Calibri"/>
      <family val="2"/>
      <scheme val="minor"/>
    </font>
    <font>
      <b/>
      <sz val="16"/>
      <color theme="1"/>
      <name val="Calibri"/>
      <family val="2"/>
      <scheme val="minor"/>
    </font>
    <font>
      <sz val="9"/>
      <color indexed="81"/>
      <name val="Tahoma"/>
      <family val="2"/>
    </font>
    <font>
      <b/>
      <sz val="11"/>
      <color rgb="FFFF0000"/>
      <name val="Calibri"/>
      <family val="2"/>
      <scheme val="minor"/>
    </font>
    <font>
      <b/>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00206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164" fontId="1" fillId="0" borderId="0" applyFont="0" applyFill="0" applyBorder="0" applyAlignment="0" applyProtection="0"/>
  </cellStyleXfs>
  <cellXfs count="69">
    <xf numFmtId="0" fontId="0" fillId="0" borderId="0" xfId="0"/>
    <xf numFmtId="0" fontId="0" fillId="0" borderId="0" xfId="0" applyAlignment="1">
      <alignment horizontal="center"/>
    </xf>
    <xf numFmtId="0" fontId="0" fillId="0" borderId="0" xfId="0" applyAlignment="1">
      <alignment horizontal="left"/>
    </xf>
    <xf numFmtId="0" fontId="0" fillId="2" borderId="0" xfId="0" applyFill="1"/>
    <xf numFmtId="0" fontId="0" fillId="2" borderId="0" xfId="0" applyFill="1" applyAlignment="1" applyProtection="1">
      <alignment horizontal="left" vertical="center"/>
      <protection locked="0"/>
    </xf>
    <xf numFmtId="0" fontId="4" fillId="2" borderId="0" xfId="0" applyFont="1" applyFill="1" applyAlignment="1">
      <alignment horizontal="left" vertical="center"/>
    </xf>
    <xf numFmtId="166" fontId="0" fillId="2" borderId="0" xfId="0" applyNumberFormat="1" applyFill="1" applyProtection="1">
      <protection locked="0"/>
    </xf>
    <xf numFmtId="167" fontId="0" fillId="2" borderId="0" xfId="0" applyNumberFormat="1" applyFill="1" applyProtection="1">
      <protection locked="0"/>
    </xf>
    <xf numFmtId="0" fontId="0" fillId="3" borderId="0" xfId="0" applyFill="1"/>
    <xf numFmtId="0" fontId="4" fillId="3" borderId="1" xfId="0" applyFont="1" applyFill="1" applyBorder="1" applyAlignment="1">
      <alignment horizontal="right"/>
    </xf>
    <xf numFmtId="0" fontId="0" fillId="3" borderId="0" xfId="0" applyFill="1" applyAlignment="1">
      <alignment horizontal="left" vertical="center"/>
    </xf>
    <xf numFmtId="0" fontId="4" fillId="3" borderId="4" xfId="0" applyFont="1" applyFill="1" applyBorder="1" applyAlignment="1">
      <alignment horizontal="right"/>
    </xf>
    <xf numFmtId="0" fontId="4" fillId="3" borderId="0" xfId="0" applyFont="1" applyFill="1" applyAlignment="1">
      <alignment horizontal="right"/>
    </xf>
    <xf numFmtId="0" fontId="0" fillId="3" borderId="0" xfId="0" applyFill="1" applyAlignment="1">
      <alignment horizontal="right"/>
    </xf>
    <xf numFmtId="0" fontId="0" fillId="3" borderId="0" xfId="0" applyFill="1" applyAlignment="1">
      <alignment horizontal="center"/>
    </xf>
    <xf numFmtId="0" fontId="0" fillId="3" borderId="0" xfId="0" applyFill="1" applyAlignment="1" applyProtection="1">
      <alignment horizontal="left" vertical="center"/>
      <protection locked="0"/>
    </xf>
    <xf numFmtId="165" fontId="0" fillId="3" borderId="0" xfId="0" applyNumberFormat="1" applyFill="1" applyAlignment="1">
      <alignment horizontal="left" vertical="center"/>
    </xf>
    <xf numFmtId="0" fontId="0" fillId="3" borderId="1" xfId="0" applyFill="1" applyBorder="1" applyAlignment="1">
      <alignment horizontal="left"/>
    </xf>
    <xf numFmtId="0" fontId="0" fillId="3" borderId="2" xfId="0" applyFill="1" applyBorder="1" applyAlignment="1">
      <alignment horizontal="left" vertical="center"/>
    </xf>
    <xf numFmtId="0" fontId="0" fillId="3" borderId="3" xfId="0" applyFill="1" applyBorder="1" applyAlignment="1">
      <alignment horizontal="left" vertical="center"/>
    </xf>
    <xf numFmtId="0" fontId="4"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0" fillId="3" borderId="1" xfId="0"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0" fillId="3" borderId="3" xfId="0" applyFill="1" applyBorder="1"/>
    <xf numFmtId="0" fontId="0" fillId="3" borderId="4" xfId="0" applyFill="1" applyBorder="1"/>
    <xf numFmtId="0" fontId="4" fillId="3" borderId="5" xfId="0" applyFont="1" applyFill="1" applyBorder="1" applyAlignment="1">
      <alignment horizontal="right"/>
    </xf>
    <xf numFmtId="0" fontId="4" fillId="3" borderId="5" xfId="0" applyFont="1" applyFill="1" applyBorder="1" applyAlignment="1">
      <alignment horizontal="center"/>
    </xf>
    <xf numFmtId="0" fontId="0" fillId="3" borderId="6" xfId="0" applyFill="1" applyBorder="1"/>
    <xf numFmtId="0" fontId="4" fillId="3" borderId="1" xfId="0" applyFont="1" applyFill="1" applyBorder="1"/>
    <xf numFmtId="0" fontId="4" fillId="3" borderId="10" xfId="0" applyFont="1" applyFill="1" applyBorder="1"/>
    <xf numFmtId="168" fontId="0" fillId="3" borderId="0" xfId="0" applyNumberFormat="1" applyFill="1"/>
    <xf numFmtId="0" fontId="0" fillId="3" borderId="11" xfId="0" applyFill="1" applyBorder="1"/>
    <xf numFmtId="0" fontId="0" fillId="3" borderId="10" xfId="0" applyFill="1" applyBorder="1"/>
    <xf numFmtId="0" fontId="0" fillId="3" borderId="5" xfId="0" applyFill="1" applyBorder="1"/>
    <xf numFmtId="0" fontId="0" fillId="3" borderId="5" xfId="0" applyFill="1" applyBorder="1" applyAlignment="1">
      <alignment horizontal="right"/>
    </xf>
    <xf numFmtId="168" fontId="0" fillId="3" borderId="5" xfId="0" applyNumberFormat="1" applyFill="1" applyBorder="1"/>
    <xf numFmtId="0" fontId="0" fillId="3" borderId="5" xfId="0" applyFill="1" applyBorder="1" applyAlignment="1">
      <alignment horizontal="right" vertical="top" wrapText="1"/>
    </xf>
    <xf numFmtId="164" fontId="0" fillId="0" borderId="0" xfId="1" applyFont="1"/>
    <xf numFmtId="164" fontId="0" fillId="0" borderId="0" xfId="0" applyNumberFormat="1"/>
    <xf numFmtId="0" fontId="2" fillId="4" borderId="0" xfId="0" applyFont="1" applyFill="1" applyAlignment="1">
      <alignment horizontal="center"/>
    </xf>
    <xf numFmtId="164" fontId="2" fillId="4" borderId="0" xfId="1" applyFont="1" applyFill="1" applyAlignment="1">
      <alignment horizontal="center"/>
    </xf>
    <xf numFmtId="164" fontId="7" fillId="4" borderId="0" xfId="1" quotePrefix="1" applyFont="1" applyFill="1" applyAlignment="1">
      <alignment horizontal="center"/>
    </xf>
    <xf numFmtId="0" fontId="0" fillId="2" borderId="0" xfId="0" quotePrefix="1" applyFill="1"/>
    <xf numFmtId="170" fontId="0" fillId="3" borderId="0" xfId="0" applyNumberFormat="1" applyFill="1"/>
    <xf numFmtId="166" fontId="0" fillId="2" borderId="0" xfId="0" applyNumberFormat="1" applyFill="1" applyAlignment="1" applyProtection="1">
      <alignment horizontal="center"/>
      <protection locked="0"/>
    </xf>
    <xf numFmtId="171" fontId="0" fillId="0" borderId="0" xfId="0" applyNumberFormat="1"/>
    <xf numFmtId="0" fontId="4" fillId="3" borderId="0" xfId="0" applyFont="1" applyFill="1" applyAlignment="1">
      <alignment horizontal="left" vertical="top" wrapText="1"/>
    </xf>
    <xf numFmtId="0" fontId="3" fillId="2" borderId="7"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9" xfId="0" applyFont="1" applyFill="1" applyBorder="1" applyAlignment="1" applyProtection="1">
      <alignment horizontal="left" vertical="top" wrapText="1"/>
      <protection locked="0"/>
    </xf>
    <xf numFmtId="0" fontId="4" fillId="3" borderId="10" xfId="0" applyFont="1" applyFill="1" applyBorder="1" applyAlignment="1">
      <alignment horizontal="left" vertical="top" wrapText="1"/>
    </xf>
    <xf numFmtId="0" fontId="4" fillId="3" borderId="0" xfId="0" applyFont="1" applyFill="1" applyAlignment="1">
      <alignment horizontal="left" vertical="top" wrapText="1"/>
    </xf>
    <xf numFmtId="0" fontId="4" fillId="3" borderId="11"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5" fillId="3" borderId="0" xfId="0" applyFont="1" applyFill="1" applyAlignment="1">
      <alignment horizont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5"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169" fontId="0" fillId="2" borderId="2" xfId="0" applyNumberFormat="1" applyFill="1" applyBorder="1" applyAlignment="1" applyProtection="1">
      <alignment horizontal="left" vertical="center"/>
      <protection locked="0"/>
    </xf>
    <xf numFmtId="169" fontId="0" fillId="2" borderId="3" xfId="0" applyNumberFormat="1" applyFill="1" applyBorder="1" applyAlignment="1" applyProtection="1">
      <alignment horizontal="left" vertical="center"/>
      <protection locked="0"/>
    </xf>
    <xf numFmtId="169" fontId="0" fillId="2" borderId="5" xfId="0" applyNumberFormat="1" applyFill="1" applyBorder="1" applyAlignment="1" applyProtection="1">
      <alignment horizontal="left" vertical="center"/>
      <protection locked="0"/>
    </xf>
    <xf numFmtId="169" fontId="0" fillId="2" borderId="6" xfId="0" applyNumberFormat="1" applyFill="1" applyBorder="1" applyAlignment="1" applyProtection="1">
      <alignment horizontal="left" vertical="center"/>
      <protection locked="0"/>
    </xf>
    <xf numFmtId="0" fontId="0" fillId="3" borderId="2" xfId="0" applyFill="1" applyBorder="1" applyAlignment="1">
      <alignment horizontal="right" vertical="center"/>
    </xf>
    <xf numFmtId="0" fontId="0" fillId="3" borderId="5" xfId="0" applyFill="1" applyBorder="1" applyAlignment="1">
      <alignment horizontal="right" vertical="center"/>
    </xf>
  </cellXfs>
  <cellStyles count="2">
    <cellStyle name="Currency" xfId="1" builtinId="4"/>
    <cellStyle name="Normal" xfId="0" builtinId="0"/>
  </cellStyles>
  <dxfs count="13">
    <dxf>
      <font>
        <color theme="2" tint="-9.9948118533890809E-2"/>
      </font>
    </dxf>
    <dxf>
      <fill>
        <patternFill>
          <bgColor rgb="FFFFC000"/>
        </patternFill>
      </fill>
    </dxf>
    <dxf>
      <font>
        <color theme="2" tint="-9.9948118533890809E-2"/>
      </font>
    </dxf>
    <dxf>
      <font>
        <color theme="2" tint="-9.9948118533890809E-2"/>
      </font>
    </dxf>
    <dxf>
      <font>
        <color theme="2" tint="-9.9948118533890809E-2"/>
      </font>
    </dxf>
    <dxf>
      <font>
        <b/>
        <i val="0"/>
        <color theme="2" tint="-9.9948118533890809E-2"/>
      </font>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
      <font>
        <color theme="2" tint="-9.9948118533890809E-2"/>
      </fon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457816</xdr:colOff>
      <xdr:row>0</xdr:row>
      <xdr:rowOff>0</xdr:rowOff>
    </xdr:from>
    <xdr:to>
      <xdr:col>3</xdr:col>
      <xdr:colOff>74850</xdr:colOff>
      <xdr:row>1</xdr:row>
      <xdr:rowOff>229451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0297" y="0"/>
          <a:ext cx="1236284" cy="41995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111"/>
  <sheetViews>
    <sheetView tabSelected="1" topLeftCell="A52" zoomScale="130" zoomScaleNormal="130" workbookViewId="0">
      <selection activeCell="E70" sqref="E70"/>
    </sheetView>
  </sheetViews>
  <sheetFormatPr defaultColWidth="8.85546875" defaultRowHeight="15" x14ac:dyDescent="0.25"/>
  <cols>
    <col min="1" max="1" width="3.140625" style="3" customWidth="1"/>
    <col min="2" max="2" width="14.7109375" style="3" customWidth="1"/>
    <col min="3" max="3" width="9.5703125" style="3" customWidth="1"/>
    <col min="4" max="4" width="5.28515625" style="3" customWidth="1"/>
    <col min="5" max="5" width="11.85546875" style="3" customWidth="1"/>
    <col min="6" max="6" width="10.28515625" style="3" customWidth="1"/>
    <col min="7" max="7" width="10" style="3" customWidth="1"/>
    <col min="8" max="8" width="8.7109375" style="3" customWidth="1"/>
    <col min="9" max="9" width="10" style="3" customWidth="1"/>
    <col min="10" max="10" width="2.140625" style="3" customWidth="1"/>
    <col min="11" max="12" width="8.85546875" style="3"/>
    <col min="13" max="13" width="11" style="3" bestFit="1" customWidth="1"/>
    <col min="14" max="15" width="8.85546875" style="3"/>
    <col min="16" max="16" width="10.5703125" style="3" customWidth="1"/>
    <col min="17" max="17" width="2.85546875" style="3" hidden="1" customWidth="1"/>
    <col min="18" max="18" width="7.42578125" style="3" hidden="1" customWidth="1"/>
    <col min="19" max="19" width="10.5703125" style="3" hidden="1" customWidth="1"/>
    <col min="20" max="20" width="0" style="3" hidden="1" customWidth="1"/>
    <col min="21" max="16384" width="8.85546875" style="3"/>
  </cols>
  <sheetData>
    <row r="1" spans="1:18" x14ac:dyDescent="0.25">
      <c r="A1" s="8"/>
      <c r="B1" s="8"/>
      <c r="C1" s="8"/>
      <c r="D1" s="8"/>
      <c r="E1" s="8"/>
      <c r="F1" s="8"/>
      <c r="G1" s="8"/>
      <c r="H1" s="8"/>
      <c r="I1" s="8"/>
      <c r="J1" s="8"/>
      <c r="R1" s="3" t="s">
        <v>0</v>
      </c>
    </row>
    <row r="2" spans="1:18" ht="19.899999999999999" customHeight="1" x14ac:dyDescent="0.25">
      <c r="A2" s="8"/>
      <c r="B2" s="8"/>
      <c r="C2" s="8"/>
      <c r="D2" s="8"/>
      <c r="E2" s="8"/>
      <c r="F2" s="8"/>
      <c r="G2" s="8"/>
      <c r="H2" s="8"/>
      <c r="I2" s="8"/>
      <c r="J2" s="8"/>
      <c r="R2" s="3" t="s">
        <v>1</v>
      </c>
    </row>
    <row r="3" spans="1:18" ht="21" x14ac:dyDescent="0.35">
      <c r="A3" s="8"/>
      <c r="B3" s="58" t="s">
        <v>2</v>
      </c>
      <c r="C3" s="58"/>
      <c r="D3" s="58"/>
      <c r="E3" s="58"/>
      <c r="F3" s="58"/>
      <c r="G3" s="58"/>
      <c r="H3" s="58"/>
      <c r="I3" s="58"/>
      <c r="J3" s="58"/>
      <c r="R3" s="3" t="s">
        <v>3</v>
      </c>
    </row>
    <row r="4" spans="1:18" ht="4.1500000000000004" customHeight="1" x14ac:dyDescent="0.25">
      <c r="A4" s="8"/>
      <c r="B4" s="8"/>
      <c r="C4" s="8"/>
      <c r="D4" s="8"/>
      <c r="E4" s="8"/>
      <c r="F4" s="8"/>
      <c r="G4" s="8"/>
      <c r="H4" s="8"/>
      <c r="I4" s="8"/>
      <c r="J4" s="8"/>
      <c r="R4" s="3" t="s">
        <v>4</v>
      </c>
    </row>
    <row r="5" spans="1:18" x14ac:dyDescent="0.25">
      <c r="A5" s="8"/>
      <c r="B5" s="8" t="s">
        <v>5</v>
      </c>
      <c r="C5" s="8"/>
      <c r="D5" s="8"/>
      <c r="E5" s="8"/>
      <c r="F5" s="8"/>
      <c r="G5" s="8"/>
      <c r="H5" s="8"/>
      <c r="I5" s="8"/>
      <c r="J5" s="8"/>
      <c r="R5" s="3" t="s">
        <v>6</v>
      </c>
    </row>
    <row r="6" spans="1:18" ht="4.9000000000000004" customHeight="1" x14ac:dyDescent="0.25">
      <c r="A6" s="8"/>
      <c r="B6" s="8"/>
      <c r="C6" s="8"/>
      <c r="D6" s="8"/>
      <c r="E6" s="8"/>
      <c r="F6" s="8"/>
      <c r="G6" s="8"/>
      <c r="H6" s="8"/>
      <c r="I6" s="8"/>
      <c r="J6" s="8"/>
      <c r="R6" s="3" t="s">
        <v>7</v>
      </c>
    </row>
    <row r="7" spans="1:18" ht="10.15" customHeight="1" x14ac:dyDescent="0.25">
      <c r="A7" s="8"/>
      <c r="B7" s="9" t="s">
        <v>8</v>
      </c>
      <c r="C7" s="59" t="s">
        <v>9</v>
      </c>
      <c r="D7" s="59"/>
      <c r="E7" s="59"/>
      <c r="F7" s="59"/>
      <c r="G7" s="59"/>
      <c r="H7" s="59"/>
      <c r="I7" s="60"/>
      <c r="J7" s="10"/>
      <c r="R7" s="3" t="s">
        <v>10</v>
      </c>
    </row>
    <row r="8" spans="1:18" ht="10.15" customHeight="1" x14ac:dyDescent="0.25">
      <c r="A8" s="8"/>
      <c r="B8" s="11" t="s">
        <v>11</v>
      </c>
      <c r="C8" s="61"/>
      <c r="D8" s="61"/>
      <c r="E8" s="61"/>
      <c r="F8" s="61"/>
      <c r="G8" s="61"/>
      <c r="H8" s="61"/>
      <c r="I8" s="62"/>
      <c r="J8" s="10"/>
      <c r="R8" s="3" t="s">
        <v>12</v>
      </c>
    </row>
    <row r="9" spans="1:18" ht="3.6" customHeight="1" x14ac:dyDescent="0.25">
      <c r="A9" s="8"/>
      <c r="B9" s="12"/>
      <c r="C9" s="8"/>
      <c r="D9" s="8"/>
      <c r="E9" s="8"/>
      <c r="F9" s="8"/>
      <c r="G9" s="8"/>
      <c r="H9" s="8"/>
      <c r="I9" s="8"/>
      <c r="J9" s="8"/>
      <c r="R9" s="3" t="s">
        <v>13</v>
      </c>
    </row>
    <row r="10" spans="1:18" ht="10.15" customHeight="1" x14ac:dyDescent="0.25">
      <c r="A10" s="8"/>
      <c r="B10" s="9" t="s">
        <v>14</v>
      </c>
      <c r="C10" s="59" t="s">
        <v>15</v>
      </c>
      <c r="D10" s="59"/>
      <c r="E10" s="59"/>
      <c r="F10" s="59"/>
      <c r="G10" s="59"/>
      <c r="H10" s="59"/>
      <c r="I10" s="60"/>
      <c r="J10" s="10"/>
      <c r="R10" s="3" t="s">
        <v>16</v>
      </c>
    </row>
    <row r="11" spans="1:18" ht="10.15" customHeight="1" x14ac:dyDescent="0.25">
      <c r="A11" s="8"/>
      <c r="B11" s="11" t="s">
        <v>17</v>
      </c>
      <c r="C11" s="61"/>
      <c r="D11" s="61"/>
      <c r="E11" s="61"/>
      <c r="F11" s="61"/>
      <c r="G11" s="61"/>
      <c r="H11" s="61"/>
      <c r="I11" s="62"/>
      <c r="J11" s="10"/>
      <c r="R11" s="3" t="s">
        <v>18</v>
      </c>
    </row>
    <row r="12" spans="1:18" ht="3.6" customHeight="1" x14ac:dyDescent="0.25">
      <c r="A12" s="8"/>
      <c r="B12" s="12"/>
      <c r="C12" s="13"/>
      <c r="D12" s="8"/>
      <c r="E12" s="8"/>
      <c r="F12" s="8"/>
      <c r="G12" s="8"/>
      <c r="H12" s="8"/>
      <c r="I12" s="8"/>
      <c r="J12" s="8"/>
      <c r="R12" s="3" t="s">
        <v>19</v>
      </c>
    </row>
    <row r="13" spans="1:18" ht="10.15" customHeight="1" x14ac:dyDescent="0.25">
      <c r="A13" s="8"/>
      <c r="B13" s="9" t="s">
        <v>20</v>
      </c>
      <c r="C13" s="60" t="s">
        <v>21</v>
      </c>
      <c r="D13" s="10"/>
      <c r="E13" s="9" t="s">
        <v>22</v>
      </c>
      <c r="F13" s="60" t="s">
        <v>21</v>
      </c>
      <c r="G13" s="10"/>
      <c r="H13" s="9" t="s">
        <v>23</v>
      </c>
      <c r="I13" s="60" t="s">
        <v>24</v>
      </c>
      <c r="J13" s="10"/>
      <c r="R13" s="3" t="s">
        <v>25</v>
      </c>
    </row>
    <row r="14" spans="1:18" ht="10.15" customHeight="1" x14ac:dyDescent="0.25">
      <c r="A14" s="8"/>
      <c r="B14" s="11" t="s">
        <v>26</v>
      </c>
      <c r="C14" s="62"/>
      <c r="D14" s="10"/>
      <c r="E14" s="11" t="s">
        <v>27</v>
      </c>
      <c r="F14" s="62"/>
      <c r="G14" s="10"/>
      <c r="H14" s="11" t="s">
        <v>28</v>
      </c>
      <c r="I14" s="62"/>
      <c r="J14" s="10"/>
      <c r="R14" s="3" t="s">
        <v>29</v>
      </c>
    </row>
    <row r="15" spans="1:18" ht="3.6" customHeight="1" x14ac:dyDescent="0.25">
      <c r="A15" s="8"/>
      <c r="B15" s="12"/>
      <c r="C15" s="14"/>
      <c r="D15" s="8"/>
      <c r="E15" s="8"/>
      <c r="F15" s="8"/>
      <c r="G15" s="8"/>
      <c r="H15" s="8"/>
      <c r="I15" s="8"/>
      <c r="J15" s="8"/>
      <c r="R15" s="3" t="s">
        <v>30</v>
      </c>
    </row>
    <row r="16" spans="1:18" ht="10.15" customHeight="1" x14ac:dyDescent="0.25">
      <c r="A16" s="8"/>
      <c r="B16" s="9" t="s">
        <v>31</v>
      </c>
      <c r="C16" s="60" t="s">
        <v>32</v>
      </c>
      <c r="D16" s="9" t="s">
        <v>33</v>
      </c>
      <c r="E16" s="59" t="s">
        <v>34</v>
      </c>
      <c r="F16" s="59"/>
      <c r="G16" s="59"/>
      <c r="H16" s="59"/>
      <c r="I16" s="60"/>
      <c r="J16" s="15"/>
      <c r="K16" s="4"/>
      <c r="R16" s="3" t="s">
        <v>35</v>
      </c>
    </row>
    <row r="17" spans="1:18" ht="10.15" customHeight="1" x14ac:dyDescent="0.25">
      <c r="A17" s="8"/>
      <c r="B17" s="11" t="s">
        <v>36</v>
      </c>
      <c r="C17" s="62"/>
      <c r="D17" s="11" t="s">
        <v>37</v>
      </c>
      <c r="E17" s="61"/>
      <c r="F17" s="61"/>
      <c r="G17" s="61"/>
      <c r="H17" s="61"/>
      <c r="I17" s="62"/>
      <c r="J17" s="15"/>
      <c r="K17" s="4"/>
      <c r="R17" s="3" t="s">
        <v>38</v>
      </c>
    </row>
    <row r="18" spans="1:18" ht="3.6" customHeight="1" x14ac:dyDescent="0.25">
      <c r="A18" s="8"/>
      <c r="B18" s="12"/>
      <c r="C18" s="13"/>
      <c r="D18" s="8"/>
      <c r="E18" s="8"/>
      <c r="F18" s="8"/>
      <c r="G18" s="8"/>
      <c r="H18" s="8"/>
      <c r="I18" s="8"/>
      <c r="J18" s="8"/>
      <c r="R18" s="3" t="s">
        <v>39</v>
      </c>
    </row>
    <row r="19" spans="1:18" ht="10.15" customHeight="1" x14ac:dyDescent="0.25">
      <c r="A19" s="8"/>
      <c r="B19" s="8"/>
      <c r="C19" s="8"/>
      <c r="D19" s="8"/>
      <c r="E19" s="8"/>
      <c r="F19" s="8"/>
      <c r="G19" s="8"/>
      <c r="H19" s="8"/>
      <c r="I19" s="8"/>
      <c r="J19" s="10"/>
      <c r="R19" s="3" t="s">
        <v>40</v>
      </c>
    </row>
    <row r="20" spans="1:18" ht="10.15" customHeight="1" x14ac:dyDescent="0.25">
      <c r="A20" s="8"/>
      <c r="B20" s="8"/>
      <c r="C20" s="8"/>
      <c r="D20" s="8"/>
      <c r="E20" s="8"/>
      <c r="F20" s="8"/>
      <c r="G20" s="8"/>
      <c r="H20" s="8"/>
      <c r="I20" s="8"/>
      <c r="J20" s="10"/>
      <c r="R20" s="3" t="s">
        <v>41</v>
      </c>
    </row>
    <row r="21" spans="1:18" ht="3.6" customHeight="1" x14ac:dyDescent="0.25">
      <c r="A21" s="8"/>
      <c r="B21" s="12"/>
      <c r="C21" s="13"/>
      <c r="D21" s="8"/>
      <c r="E21" s="8"/>
      <c r="F21" s="8"/>
      <c r="G21" s="8"/>
      <c r="H21" s="8"/>
      <c r="I21" s="8"/>
      <c r="J21" s="8"/>
      <c r="R21" s="3" t="s">
        <v>42</v>
      </c>
    </row>
    <row r="22" spans="1:18" ht="10.15" customHeight="1" x14ac:dyDescent="0.25">
      <c r="A22" s="8"/>
      <c r="B22" s="9" t="s">
        <v>43</v>
      </c>
      <c r="C22" s="67" t="s">
        <v>1</v>
      </c>
      <c r="D22" s="63">
        <v>0</v>
      </c>
      <c r="E22" s="63"/>
      <c r="F22" s="63"/>
      <c r="G22" s="63"/>
      <c r="H22" s="63"/>
      <c r="I22" s="64"/>
      <c r="J22" s="16"/>
      <c r="R22" s="3" t="s">
        <v>44</v>
      </c>
    </row>
    <row r="23" spans="1:18" ht="10.15" customHeight="1" x14ac:dyDescent="0.25">
      <c r="A23" s="8"/>
      <c r="B23" s="11" t="s">
        <v>45</v>
      </c>
      <c r="C23" s="68"/>
      <c r="D23" s="65"/>
      <c r="E23" s="65"/>
      <c r="F23" s="65"/>
      <c r="G23" s="65"/>
      <c r="H23" s="65"/>
      <c r="I23" s="66"/>
      <c r="J23" s="16"/>
      <c r="R23" s="3" t="s">
        <v>46</v>
      </c>
    </row>
    <row r="24" spans="1:18" ht="3.6" customHeight="1" x14ac:dyDescent="0.25">
      <c r="A24" s="8"/>
      <c r="B24" s="12"/>
      <c r="C24" s="13"/>
      <c r="D24" s="8"/>
      <c r="E24" s="8"/>
      <c r="F24" s="8"/>
      <c r="G24" s="8"/>
      <c r="H24" s="8"/>
      <c r="I24" s="8"/>
      <c r="J24" s="8"/>
      <c r="R24" s="3" t="s">
        <v>47</v>
      </c>
    </row>
    <row r="25" spans="1:18" ht="10.15" customHeight="1" x14ac:dyDescent="0.25">
      <c r="A25" s="8"/>
      <c r="B25" s="9" t="s">
        <v>48</v>
      </c>
      <c r="C25" s="59" t="s">
        <v>49</v>
      </c>
      <c r="D25" s="59"/>
      <c r="E25" s="59"/>
      <c r="F25" s="59"/>
      <c r="G25" s="59"/>
      <c r="H25" s="59"/>
      <c r="I25" s="60"/>
      <c r="J25" s="10"/>
      <c r="R25" s="3" t="s">
        <v>50</v>
      </c>
    </row>
    <row r="26" spans="1:18" ht="10.15" customHeight="1" x14ac:dyDescent="0.25">
      <c r="A26" s="8"/>
      <c r="B26" s="11" t="s">
        <v>51</v>
      </c>
      <c r="C26" s="61"/>
      <c r="D26" s="61"/>
      <c r="E26" s="61"/>
      <c r="F26" s="61"/>
      <c r="G26" s="61"/>
      <c r="H26" s="61"/>
      <c r="I26" s="62"/>
      <c r="J26" s="10"/>
      <c r="R26" s="3" t="s">
        <v>52</v>
      </c>
    </row>
    <row r="27" spans="1:18" ht="3.6" customHeight="1" x14ac:dyDescent="0.25">
      <c r="A27" s="8"/>
      <c r="B27" s="12"/>
      <c r="C27" s="13"/>
      <c r="D27" s="8"/>
      <c r="E27" s="8"/>
      <c r="F27" s="8"/>
      <c r="G27" s="8"/>
      <c r="H27" s="8"/>
      <c r="I27" s="8"/>
      <c r="J27" s="8"/>
      <c r="R27" s="3" t="s">
        <v>53</v>
      </c>
    </row>
    <row r="28" spans="1:18" ht="10.15" customHeight="1" x14ac:dyDescent="0.25">
      <c r="A28" s="8"/>
      <c r="B28" s="9" t="s">
        <v>54</v>
      </c>
      <c r="C28" s="59" t="s">
        <v>55</v>
      </c>
      <c r="D28" s="59"/>
      <c r="E28" s="59"/>
      <c r="F28" s="59"/>
      <c r="G28" s="59"/>
      <c r="H28" s="59"/>
      <c r="I28" s="60"/>
      <c r="J28" s="10"/>
      <c r="R28" s="3" t="s">
        <v>56</v>
      </c>
    </row>
    <row r="29" spans="1:18" ht="10.15" customHeight="1" x14ac:dyDescent="0.25">
      <c r="A29" s="8"/>
      <c r="B29" s="11" t="s">
        <v>57</v>
      </c>
      <c r="C29" s="61"/>
      <c r="D29" s="61"/>
      <c r="E29" s="61"/>
      <c r="F29" s="61"/>
      <c r="G29" s="61"/>
      <c r="H29" s="61"/>
      <c r="I29" s="62"/>
      <c r="J29" s="10"/>
      <c r="R29" s="3" t="s">
        <v>58</v>
      </c>
    </row>
    <row r="30" spans="1:18" ht="14.45" customHeight="1" x14ac:dyDescent="0.25">
      <c r="A30" s="8"/>
      <c r="B30" s="12"/>
      <c r="C30" s="10"/>
      <c r="D30" s="10"/>
      <c r="E30" s="10"/>
      <c r="F30" s="10"/>
      <c r="G30" s="10"/>
      <c r="H30" s="10"/>
      <c r="I30" s="10"/>
      <c r="J30" s="10"/>
      <c r="R30" s="3" t="s">
        <v>24</v>
      </c>
    </row>
    <row r="31" spans="1:18" ht="14.45" customHeight="1" x14ac:dyDescent="0.25">
      <c r="A31" s="8"/>
      <c r="B31" s="17" t="s">
        <v>59</v>
      </c>
      <c r="C31" s="18"/>
      <c r="D31" s="18"/>
      <c r="E31" s="18"/>
      <c r="F31" s="18"/>
      <c r="G31" s="18"/>
      <c r="H31" s="18"/>
      <c r="I31" s="19"/>
      <c r="J31" s="10"/>
    </row>
    <row r="32" spans="1:18" ht="14.45" customHeight="1" x14ac:dyDescent="0.25">
      <c r="A32" s="8"/>
      <c r="B32" s="52" t="s">
        <v>60</v>
      </c>
      <c r="C32" s="53"/>
      <c r="D32" s="53"/>
      <c r="E32" s="53"/>
      <c r="F32" s="53"/>
      <c r="G32" s="53"/>
      <c r="H32" s="53"/>
      <c r="I32" s="54"/>
      <c r="J32" s="10"/>
    </row>
    <row r="33" spans="1:16" ht="14.45" customHeight="1" x14ac:dyDescent="0.25">
      <c r="A33" s="8"/>
      <c r="B33" s="52"/>
      <c r="C33" s="53"/>
      <c r="D33" s="53"/>
      <c r="E33" s="53"/>
      <c r="F33" s="53"/>
      <c r="G33" s="53"/>
      <c r="H33" s="53"/>
      <c r="I33" s="54"/>
      <c r="J33" s="10"/>
    </row>
    <row r="34" spans="1:16" ht="14.45" customHeight="1" x14ac:dyDescent="0.25">
      <c r="A34" s="8"/>
      <c r="B34" s="52"/>
      <c r="C34" s="53"/>
      <c r="D34" s="53"/>
      <c r="E34" s="53"/>
      <c r="F34" s="53"/>
      <c r="G34" s="53"/>
      <c r="H34" s="53"/>
      <c r="I34" s="54"/>
      <c r="J34" s="10"/>
    </row>
    <row r="35" spans="1:16" ht="14.45" customHeight="1" x14ac:dyDescent="0.25">
      <c r="A35" s="8"/>
      <c r="B35" s="52"/>
      <c r="C35" s="53"/>
      <c r="D35" s="53"/>
      <c r="E35" s="53"/>
      <c r="F35" s="53"/>
      <c r="G35" s="53"/>
      <c r="H35" s="53"/>
      <c r="I35" s="54"/>
      <c r="J35" s="10"/>
    </row>
    <row r="36" spans="1:16" ht="14.45" customHeight="1" x14ac:dyDescent="0.25">
      <c r="A36" s="8"/>
      <c r="B36" s="52"/>
      <c r="C36" s="53"/>
      <c r="D36" s="53"/>
      <c r="E36" s="53"/>
      <c r="F36" s="53"/>
      <c r="G36" s="53"/>
      <c r="H36" s="53"/>
      <c r="I36" s="54"/>
      <c r="J36" s="10"/>
    </row>
    <row r="37" spans="1:16" ht="14.45" customHeight="1" x14ac:dyDescent="0.25">
      <c r="A37" s="8"/>
      <c r="B37" s="52"/>
      <c r="C37" s="53"/>
      <c r="D37" s="53"/>
      <c r="E37" s="53"/>
      <c r="F37" s="53"/>
      <c r="G37" s="53"/>
      <c r="H37" s="53"/>
      <c r="I37" s="54"/>
      <c r="J37" s="10"/>
    </row>
    <row r="38" spans="1:16" ht="14.45" customHeight="1" x14ac:dyDescent="0.25">
      <c r="A38" s="8"/>
      <c r="B38" s="52"/>
      <c r="C38" s="53"/>
      <c r="D38" s="53"/>
      <c r="E38" s="53"/>
      <c r="F38" s="53"/>
      <c r="G38" s="53"/>
      <c r="H38" s="53"/>
      <c r="I38" s="54"/>
      <c r="J38" s="10"/>
    </row>
    <row r="39" spans="1:16" ht="14.45" customHeight="1" x14ac:dyDescent="0.25">
      <c r="A39" s="8"/>
      <c r="B39" s="52"/>
      <c r="C39" s="53"/>
      <c r="D39" s="53"/>
      <c r="E39" s="53"/>
      <c r="F39" s="53"/>
      <c r="G39" s="53"/>
      <c r="H39" s="53"/>
      <c r="I39" s="54"/>
      <c r="J39" s="10"/>
      <c r="P39" s="5"/>
    </row>
    <row r="40" spans="1:16" ht="14.45" customHeight="1" x14ac:dyDescent="0.25">
      <c r="A40" s="8"/>
      <c r="B40" s="52"/>
      <c r="C40" s="53"/>
      <c r="D40" s="53"/>
      <c r="E40" s="53"/>
      <c r="F40" s="53"/>
      <c r="G40" s="53"/>
      <c r="H40" s="53"/>
      <c r="I40" s="54"/>
      <c r="J40" s="10"/>
      <c r="P40" s="5"/>
    </row>
    <row r="41" spans="1:16" ht="14.45" customHeight="1" x14ac:dyDescent="0.25">
      <c r="A41" s="8"/>
      <c r="B41" s="52"/>
      <c r="C41" s="53"/>
      <c r="D41" s="53"/>
      <c r="E41" s="53"/>
      <c r="F41" s="53"/>
      <c r="G41" s="53"/>
      <c r="H41" s="53"/>
      <c r="I41" s="54"/>
      <c r="J41" s="10"/>
      <c r="P41" s="5"/>
    </row>
    <row r="42" spans="1:16" ht="14.45" customHeight="1" x14ac:dyDescent="0.25">
      <c r="A42" s="8"/>
      <c r="B42" s="52"/>
      <c r="C42" s="53"/>
      <c r="D42" s="53"/>
      <c r="E42" s="53"/>
      <c r="F42" s="53"/>
      <c r="G42" s="53"/>
      <c r="H42" s="53"/>
      <c r="I42" s="54"/>
      <c r="J42" s="10"/>
      <c r="P42" s="5"/>
    </row>
    <row r="43" spans="1:16" ht="14.45" customHeight="1" x14ac:dyDescent="0.25">
      <c r="A43" s="8"/>
      <c r="B43" s="55"/>
      <c r="C43" s="56"/>
      <c r="D43" s="56"/>
      <c r="E43" s="56"/>
      <c r="F43" s="56"/>
      <c r="G43" s="56"/>
      <c r="H43" s="56"/>
      <c r="I43" s="57"/>
      <c r="J43" s="10"/>
      <c r="P43" s="5"/>
    </row>
    <row r="44" spans="1:16" ht="14.45" customHeight="1" x14ac:dyDescent="0.25">
      <c r="A44" s="8"/>
      <c r="B44" s="48"/>
      <c r="C44" s="48"/>
      <c r="D44" s="48"/>
      <c r="E44" s="48"/>
      <c r="F44" s="48"/>
      <c r="G44" s="48"/>
      <c r="H44" s="48"/>
      <c r="I44" s="48"/>
      <c r="J44" s="10"/>
      <c r="P44" s="5"/>
    </row>
    <row r="45" spans="1:16" ht="14.45" customHeight="1" x14ac:dyDescent="0.25">
      <c r="A45" s="8"/>
      <c r="B45" s="17" t="s">
        <v>61</v>
      </c>
      <c r="C45" s="20"/>
      <c r="D45" s="20"/>
      <c r="E45" s="20"/>
      <c r="F45" s="20"/>
      <c r="G45" s="20"/>
      <c r="H45" s="20"/>
      <c r="I45" s="21"/>
      <c r="J45" s="10"/>
      <c r="P45" s="5"/>
    </row>
    <row r="46" spans="1:16" ht="14.45" customHeight="1" x14ac:dyDescent="0.25">
      <c r="A46" s="8"/>
      <c r="B46" s="52" t="s">
        <v>62</v>
      </c>
      <c r="C46" s="53"/>
      <c r="D46" s="53"/>
      <c r="E46" s="53"/>
      <c r="F46" s="53"/>
      <c r="G46" s="53"/>
      <c r="H46" s="53"/>
      <c r="I46" s="54"/>
      <c r="J46" s="10"/>
    </row>
    <row r="47" spans="1:16" ht="14.45" customHeight="1" x14ac:dyDescent="0.25">
      <c r="A47" s="8"/>
      <c r="B47" s="52"/>
      <c r="C47" s="53"/>
      <c r="D47" s="53"/>
      <c r="E47" s="53"/>
      <c r="F47" s="53"/>
      <c r="G47" s="53"/>
      <c r="H47" s="53"/>
      <c r="I47" s="54"/>
      <c r="J47" s="10"/>
    </row>
    <row r="48" spans="1:16" ht="14.45" customHeight="1" x14ac:dyDescent="0.25">
      <c r="A48" s="8"/>
      <c r="B48" s="52"/>
      <c r="C48" s="53"/>
      <c r="D48" s="53"/>
      <c r="E48" s="53"/>
      <c r="F48" s="53"/>
      <c r="G48" s="53"/>
      <c r="H48" s="53"/>
      <c r="I48" s="54"/>
      <c r="J48" s="10"/>
    </row>
    <row r="49" spans="1:20" ht="14.45" customHeight="1" x14ac:dyDescent="0.25">
      <c r="A49" s="8"/>
      <c r="B49" s="52"/>
      <c r="C49" s="53"/>
      <c r="D49" s="53"/>
      <c r="E49" s="53"/>
      <c r="F49" s="53"/>
      <c r="G49" s="53"/>
      <c r="H49" s="53"/>
      <c r="I49" s="54"/>
      <c r="J49" s="10"/>
    </row>
    <row r="50" spans="1:20" ht="14.45" customHeight="1" x14ac:dyDescent="0.25">
      <c r="A50" s="8"/>
      <c r="B50" s="52"/>
      <c r="C50" s="53"/>
      <c r="D50" s="53"/>
      <c r="E50" s="53"/>
      <c r="F50" s="53"/>
      <c r="G50" s="53"/>
      <c r="H50" s="53"/>
      <c r="I50" s="54"/>
      <c r="J50" s="10"/>
    </row>
    <row r="51" spans="1:20" ht="14.45" customHeight="1" x14ac:dyDescent="0.25">
      <c r="A51" s="8"/>
      <c r="B51" s="52"/>
      <c r="C51" s="53"/>
      <c r="D51" s="53"/>
      <c r="E51" s="53"/>
      <c r="F51" s="53"/>
      <c r="G51" s="53"/>
      <c r="H51" s="53"/>
      <c r="I51" s="54"/>
      <c r="J51" s="10"/>
    </row>
    <row r="52" spans="1:20" ht="14.45" customHeight="1" x14ac:dyDescent="0.25">
      <c r="A52" s="8"/>
      <c r="B52" s="52"/>
      <c r="C52" s="53"/>
      <c r="D52" s="53"/>
      <c r="E52" s="53"/>
      <c r="F52" s="53"/>
      <c r="G52" s="53"/>
      <c r="H52" s="53"/>
      <c r="I52" s="54"/>
      <c r="J52" s="10"/>
    </row>
    <row r="53" spans="1:20" ht="14.45" customHeight="1" x14ac:dyDescent="0.25">
      <c r="A53" s="8"/>
      <c r="B53" s="52"/>
      <c r="C53" s="53"/>
      <c r="D53" s="53"/>
      <c r="E53" s="53"/>
      <c r="F53" s="53"/>
      <c r="G53" s="53"/>
      <c r="H53" s="53"/>
      <c r="I53" s="54"/>
      <c r="J53" s="10"/>
    </row>
    <row r="54" spans="1:20" ht="14.45" customHeight="1" x14ac:dyDescent="0.25">
      <c r="A54" s="8"/>
      <c r="B54" s="52"/>
      <c r="C54" s="53"/>
      <c r="D54" s="53"/>
      <c r="E54" s="53"/>
      <c r="F54" s="53"/>
      <c r="G54" s="53"/>
      <c r="H54" s="53"/>
      <c r="I54" s="54"/>
      <c r="J54" s="10"/>
    </row>
    <row r="55" spans="1:20" ht="14.45" customHeight="1" x14ac:dyDescent="0.25">
      <c r="A55" s="8"/>
      <c r="B55" s="52"/>
      <c r="C55" s="53"/>
      <c r="D55" s="53"/>
      <c r="E55" s="53"/>
      <c r="F55" s="53"/>
      <c r="G55" s="53"/>
      <c r="H55" s="53"/>
      <c r="I55" s="54"/>
      <c r="J55" s="10"/>
    </row>
    <row r="56" spans="1:20" ht="14.45" customHeight="1" x14ac:dyDescent="0.25">
      <c r="A56" s="8"/>
      <c r="B56" s="52"/>
      <c r="C56" s="53"/>
      <c r="D56" s="53"/>
      <c r="E56" s="53"/>
      <c r="F56" s="53"/>
      <c r="G56" s="53"/>
      <c r="H56" s="53"/>
      <c r="I56" s="54"/>
      <c r="J56" s="10"/>
    </row>
    <row r="57" spans="1:20" ht="14.45" customHeight="1" x14ac:dyDescent="0.25">
      <c r="A57" s="8"/>
      <c r="B57" s="55"/>
      <c r="C57" s="56"/>
      <c r="D57" s="56"/>
      <c r="E57" s="56"/>
      <c r="F57" s="56"/>
      <c r="G57" s="56"/>
      <c r="H57" s="56"/>
      <c r="I57" s="57"/>
      <c r="J57" s="10"/>
    </row>
    <row r="58" spans="1:20" ht="14.45" customHeight="1" x14ac:dyDescent="0.25">
      <c r="A58" s="8"/>
      <c r="B58" s="48"/>
      <c r="C58" s="48"/>
      <c r="D58" s="48"/>
      <c r="E58" s="48"/>
      <c r="F58" s="48"/>
      <c r="G58" s="48"/>
      <c r="H58" s="48"/>
      <c r="I58" s="48"/>
      <c r="J58" s="10"/>
    </row>
    <row r="59" spans="1:20" ht="14.45" customHeight="1" x14ac:dyDescent="0.25">
      <c r="A59" s="8"/>
      <c r="B59" s="48"/>
      <c r="C59" s="48"/>
      <c r="D59" s="48"/>
      <c r="E59" s="48"/>
      <c r="F59" s="48"/>
      <c r="G59" s="48"/>
      <c r="H59" s="48"/>
      <c r="I59" s="48"/>
      <c r="J59" s="10"/>
    </row>
    <row r="60" spans="1:20" ht="14.45" customHeight="1" x14ac:dyDescent="0.25">
      <c r="A60" s="8"/>
      <c r="B60" s="48"/>
      <c r="C60" s="48"/>
      <c r="D60" s="48"/>
      <c r="E60" s="48"/>
      <c r="F60" s="48"/>
      <c r="G60" s="48"/>
      <c r="H60" s="48"/>
      <c r="I60" s="48"/>
      <c r="J60" s="10"/>
    </row>
    <row r="61" spans="1:20" ht="4.1500000000000004" customHeight="1" x14ac:dyDescent="0.25">
      <c r="A61" s="8"/>
      <c r="B61" s="8"/>
      <c r="C61" s="8"/>
      <c r="D61" s="8"/>
      <c r="E61" s="8"/>
      <c r="F61" s="8"/>
      <c r="G61" s="8"/>
      <c r="H61" s="8"/>
      <c r="I61" s="8"/>
      <c r="J61" s="8"/>
      <c r="R61" s="3" t="s">
        <v>63</v>
      </c>
    </row>
    <row r="62" spans="1:20" ht="21" x14ac:dyDescent="0.35">
      <c r="A62" s="8"/>
      <c r="B62" s="58" t="s">
        <v>64</v>
      </c>
      <c r="C62" s="58"/>
      <c r="D62" s="58"/>
      <c r="E62" s="58"/>
      <c r="F62" s="58"/>
      <c r="G62" s="58"/>
      <c r="H62" s="58"/>
      <c r="I62" s="58"/>
      <c r="J62" s="58"/>
    </row>
    <row r="63" spans="1:20" ht="3.6" customHeight="1" x14ac:dyDescent="0.25">
      <c r="A63" s="8"/>
      <c r="B63" s="8"/>
      <c r="C63" s="8"/>
      <c r="D63" s="8"/>
      <c r="E63" s="8"/>
      <c r="F63" s="8"/>
      <c r="G63" s="8"/>
      <c r="H63" s="8"/>
      <c r="I63" s="8"/>
      <c r="J63" s="8"/>
    </row>
    <row r="64" spans="1:20" ht="12" customHeight="1" x14ac:dyDescent="0.25">
      <c r="A64" s="22"/>
      <c r="B64" s="23" t="s">
        <v>65</v>
      </c>
      <c r="C64" s="23" t="s">
        <v>66</v>
      </c>
      <c r="D64" s="24" t="s">
        <v>67</v>
      </c>
      <c r="E64" s="24" t="s">
        <v>68</v>
      </c>
      <c r="F64" s="24" t="s">
        <v>69</v>
      </c>
      <c r="G64" s="24" t="s">
        <v>70</v>
      </c>
      <c r="H64" s="24" t="s">
        <v>71</v>
      </c>
      <c r="I64" s="24" t="s">
        <v>72</v>
      </c>
      <c r="J64" s="25"/>
      <c r="R64" s="3" t="s">
        <v>0</v>
      </c>
      <c r="S64" s="3" t="s">
        <v>73</v>
      </c>
      <c r="T64" s="44" t="s">
        <v>74</v>
      </c>
    </row>
    <row r="65" spans="1:20" ht="12" customHeight="1" x14ac:dyDescent="0.25">
      <c r="A65" s="26"/>
      <c r="B65" s="27" t="s">
        <v>75</v>
      </c>
      <c r="C65" s="27" t="s">
        <v>76</v>
      </c>
      <c r="D65" s="28" t="s">
        <v>77</v>
      </c>
      <c r="E65" s="28" t="s">
        <v>78</v>
      </c>
      <c r="F65" s="28" t="s">
        <v>79</v>
      </c>
      <c r="G65" s="28" t="s">
        <v>80</v>
      </c>
      <c r="H65" s="28" t="s">
        <v>81</v>
      </c>
      <c r="I65" s="28" t="s">
        <v>82</v>
      </c>
      <c r="J65" s="29"/>
      <c r="R65" s="3" t="s">
        <v>1</v>
      </c>
      <c r="S65" s="3" t="s">
        <v>83</v>
      </c>
      <c r="T65" s="44" t="s">
        <v>84</v>
      </c>
    </row>
    <row r="66" spans="1:20" x14ac:dyDescent="0.25">
      <c r="A66" s="30">
        <v>1</v>
      </c>
      <c r="B66" s="6"/>
      <c r="C66" s="7"/>
      <c r="D66" s="46"/>
      <c r="E66" s="46"/>
      <c r="F66" s="46"/>
      <c r="G66" s="45">
        <f>IFERROR(VLOOKUP(D66&amp;"-"&amp;E66&amp;IF(AND(F66&lt;&gt;"",D66="BE")," " &amp;F66,""),'Pricing Vlookup'!$C$2:$D$131,2,FALSE),0)</f>
        <v>0</v>
      </c>
      <c r="H66" s="45">
        <f>G66-I66</f>
        <v>0</v>
      </c>
      <c r="I66" s="45">
        <f>G66/1.21</f>
        <v>0</v>
      </c>
      <c r="J66" s="33"/>
      <c r="R66" s="3" t="s">
        <v>3</v>
      </c>
      <c r="S66" s="3" t="s">
        <v>85</v>
      </c>
    </row>
    <row r="67" spans="1:20" x14ac:dyDescent="0.25">
      <c r="A67" s="31">
        <v>2</v>
      </c>
      <c r="B67" s="6"/>
      <c r="C67" s="7"/>
      <c r="D67" s="46"/>
      <c r="E67" s="46"/>
      <c r="F67" s="46"/>
      <c r="G67" s="45">
        <f>IFERROR(VLOOKUP(D67&amp;"-"&amp;E67&amp;IF(AND(F67&lt;&gt;"",D67="BE")," " &amp;F67,""),'Pricing Vlookup'!$C$2:$D$131,2,FALSE),0)</f>
        <v>0</v>
      </c>
      <c r="H67" s="45">
        <f t="shared" ref="H67:H107" si="0">G67-I67</f>
        <v>0</v>
      </c>
      <c r="I67" s="45">
        <f t="shared" ref="I67:I107" si="1">G67/1.21</f>
        <v>0</v>
      </c>
      <c r="J67" s="33"/>
      <c r="R67" s="3" t="s">
        <v>7</v>
      </c>
      <c r="S67" s="3" t="s">
        <v>86</v>
      </c>
    </row>
    <row r="68" spans="1:20" x14ac:dyDescent="0.25">
      <c r="A68" s="31">
        <v>3</v>
      </c>
      <c r="B68" s="6"/>
      <c r="C68" s="7"/>
      <c r="D68" s="46"/>
      <c r="E68" s="46"/>
      <c r="F68" s="46"/>
      <c r="G68" s="45">
        <f>IFERROR(VLOOKUP(D68&amp;"-"&amp;E68&amp;IF(AND(F68&lt;&gt;"",D68="BE")," " &amp;F68,""),'Pricing Vlookup'!$C$2:$D$131,2,FALSE),0)</f>
        <v>0</v>
      </c>
      <c r="H68" s="45">
        <f t="shared" si="0"/>
        <v>0</v>
      </c>
      <c r="I68" s="45">
        <f t="shared" si="1"/>
        <v>0</v>
      </c>
      <c r="J68" s="33"/>
      <c r="R68" s="3" t="s">
        <v>10</v>
      </c>
      <c r="S68" s="3" t="s">
        <v>87</v>
      </c>
    </row>
    <row r="69" spans="1:20" x14ac:dyDescent="0.25">
      <c r="A69" s="31">
        <v>4</v>
      </c>
      <c r="B69" s="6"/>
      <c r="C69" s="7"/>
      <c r="D69" s="46"/>
      <c r="E69" s="46"/>
      <c r="F69" s="46"/>
      <c r="G69" s="45">
        <f>IFERROR(VLOOKUP(D69&amp;"-"&amp;E69&amp;IF(AND(F69&lt;&gt;"",D69="BE")," " &amp;F69,""),'Pricing Vlookup'!$C$2:$D$131,2,FALSE),0)</f>
        <v>0</v>
      </c>
      <c r="H69" s="45">
        <f t="shared" si="0"/>
        <v>0</v>
      </c>
      <c r="I69" s="45">
        <f t="shared" si="1"/>
        <v>0</v>
      </c>
      <c r="J69" s="33"/>
      <c r="R69" s="3" t="s">
        <v>12</v>
      </c>
    </row>
    <row r="70" spans="1:20" x14ac:dyDescent="0.25">
      <c r="A70" s="31">
        <v>5</v>
      </c>
      <c r="B70" s="6"/>
      <c r="C70" s="7"/>
      <c r="D70" s="46"/>
      <c r="E70" s="46"/>
      <c r="F70" s="46"/>
      <c r="G70" s="45">
        <f>IFERROR(VLOOKUP(D70&amp;"-"&amp;E70&amp;IF(AND(F70&lt;&gt;"",D70="BE")," " &amp;F70,""),'Pricing Vlookup'!$C$2:$D$131,2,FALSE),0)</f>
        <v>0</v>
      </c>
      <c r="H70" s="45">
        <f t="shared" si="0"/>
        <v>0</v>
      </c>
      <c r="I70" s="45">
        <f t="shared" si="1"/>
        <v>0</v>
      </c>
      <c r="J70" s="33"/>
      <c r="R70" s="3" t="s">
        <v>13</v>
      </c>
    </row>
    <row r="71" spans="1:20" x14ac:dyDescent="0.25">
      <c r="A71" s="31">
        <v>6</v>
      </c>
      <c r="B71" s="6"/>
      <c r="C71" s="7"/>
      <c r="D71" s="46"/>
      <c r="E71" s="46"/>
      <c r="F71" s="46"/>
      <c r="G71" s="45">
        <f>IFERROR(VLOOKUP(D71&amp;"-"&amp;E71&amp;IF(AND(F71&lt;&gt;"",D71="BE")," " &amp;F71,""),'Pricing Vlookup'!$C$2:$D$131,2,FALSE),0)</f>
        <v>0</v>
      </c>
      <c r="H71" s="45">
        <f t="shared" si="0"/>
        <v>0</v>
      </c>
      <c r="I71" s="45">
        <f t="shared" si="1"/>
        <v>0</v>
      </c>
      <c r="J71" s="33"/>
      <c r="R71" s="3" t="s">
        <v>16</v>
      </c>
    </row>
    <row r="72" spans="1:20" x14ac:dyDescent="0.25">
      <c r="A72" s="31">
        <v>7</v>
      </c>
      <c r="B72" s="6"/>
      <c r="C72" s="7"/>
      <c r="D72" s="46"/>
      <c r="E72" s="46"/>
      <c r="F72" s="46"/>
      <c r="G72" s="45">
        <f>IFERROR(VLOOKUP(D72&amp;"-"&amp;E72&amp;IF(AND(F72&lt;&gt;"",D72="BE")," " &amp;F72,""),'Pricing Vlookup'!$C$2:$D$131,2,FALSE),0)</f>
        <v>0</v>
      </c>
      <c r="H72" s="45">
        <f t="shared" si="0"/>
        <v>0</v>
      </c>
      <c r="I72" s="45">
        <f t="shared" si="1"/>
        <v>0</v>
      </c>
      <c r="J72" s="33"/>
      <c r="R72" s="3" t="s">
        <v>18</v>
      </c>
    </row>
    <row r="73" spans="1:20" x14ac:dyDescent="0.25">
      <c r="A73" s="31">
        <v>8</v>
      </c>
      <c r="B73" s="6"/>
      <c r="C73" s="7"/>
      <c r="D73" s="46"/>
      <c r="E73" s="46"/>
      <c r="F73" s="46"/>
      <c r="G73" s="45">
        <f>IFERROR(VLOOKUP(D73&amp;"-"&amp;E73&amp;IF(AND(F73&lt;&gt;"",D73="BE")," " &amp;F73,""),'Pricing Vlookup'!$C$2:$D$131,2,FALSE),0)</f>
        <v>0</v>
      </c>
      <c r="H73" s="45">
        <f t="shared" si="0"/>
        <v>0</v>
      </c>
      <c r="I73" s="45">
        <f t="shared" si="1"/>
        <v>0</v>
      </c>
      <c r="J73" s="33"/>
      <c r="R73" s="3" t="s">
        <v>19</v>
      </c>
    </row>
    <row r="74" spans="1:20" x14ac:dyDescent="0.25">
      <c r="A74" s="31">
        <v>9</v>
      </c>
      <c r="B74" s="6"/>
      <c r="C74" s="7"/>
      <c r="D74" s="46"/>
      <c r="E74" s="46"/>
      <c r="F74" s="46"/>
      <c r="G74" s="45">
        <f>IFERROR(VLOOKUP(D74&amp;"-"&amp;E74&amp;IF(AND(F74&lt;&gt;"",D74="BE")," " &amp;F74,""),'Pricing Vlookup'!$C$2:$D$131,2,FALSE),0)</f>
        <v>0</v>
      </c>
      <c r="H74" s="45">
        <f t="shared" si="0"/>
        <v>0</v>
      </c>
      <c r="I74" s="45">
        <f t="shared" si="1"/>
        <v>0</v>
      </c>
      <c r="J74" s="33"/>
      <c r="R74" s="3" t="s">
        <v>25</v>
      </c>
    </row>
    <row r="75" spans="1:20" x14ac:dyDescent="0.25">
      <c r="A75" s="31">
        <v>10</v>
      </c>
      <c r="B75" s="6"/>
      <c r="C75" s="7"/>
      <c r="D75" s="46"/>
      <c r="E75" s="46"/>
      <c r="F75" s="46"/>
      <c r="G75" s="45">
        <f>IFERROR(VLOOKUP(D75&amp;"-"&amp;E75&amp;IF(AND(F75&lt;&gt;"",D75="BE")," " &amp;F75,""),'Pricing Vlookup'!$C$2:$D$131,2,FALSE),0)</f>
        <v>0</v>
      </c>
      <c r="H75" s="45">
        <f t="shared" si="0"/>
        <v>0</v>
      </c>
      <c r="I75" s="45">
        <f t="shared" si="1"/>
        <v>0</v>
      </c>
      <c r="J75" s="33"/>
      <c r="R75" s="3" t="s">
        <v>29</v>
      </c>
    </row>
    <row r="76" spans="1:20" x14ac:dyDescent="0.25">
      <c r="A76" s="31">
        <v>11</v>
      </c>
      <c r="B76" s="6"/>
      <c r="C76" s="7"/>
      <c r="D76" s="46"/>
      <c r="E76" s="46"/>
      <c r="F76" s="46"/>
      <c r="G76" s="45">
        <f>IFERROR(VLOOKUP(D76&amp;"-"&amp;E76&amp;IF(AND(F76&lt;&gt;"",D76="BE")," " &amp;F76,""),'Pricing Vlookup'!$C$2:$D$131,2,FALSE),0)</f>
        <v>0</v>
      </c>
      <c r="H76" s="45">
        <f t="shared" si="0"/>
        <v>0</v>
      </c>
      <c r="I76" s="45">
        <f t="shared" si="1"/>
        <v>0</v>
      </c>
      <c r="J76" s="33"/>
      <c r="R76" s="3" t="s">
        <v>30</v>
      </c>
    </row>
    <row r="77" spans="1:20" x14ac:dyDescent="0.25">
      <c r="A77" s="31">
        <v>12</v>
      </c>
      <c r="B77" s="6"/>
      <c r="C77" s="7"/>
      <c r="D77" s="46"/>
      <c r="E77" s="46"/>
      <c r="F77" s="46"/>
      <c r="G77" s="45">
        <f>IFERROR(VLOOKUP(D77&amp;"-"&amp;E77&amp;IF(AND(F77&lt;&gt;"",D77="BE")," " &amp;F77,""),'Pricing Vlookup'!$C$2:$D$131,2,FALSE),0)</f>
        <v>0</v>
      </c>
      <c r="H77" s="45">
        <f t="shared" si="0"/>
        <v>0</v>
      </c>
      <c r="I77" s="45">
        <f t="shared" si="1"/>
        <v>0</v>
      </c>
      <c r="J77" s="33"/>
      <c r="R77" s="3" t="s">
        <v>35</v>
      </c>
    </row>
    <row r="78" spans="1:20" x14ac:dyDescent="0.25">
      <c r="A78" s="31">
        <v>13</v>
      </c>
      <c r="B78" s="6"/>
      <c r="C78" s="7"/>
      <c r="D78" s="46"/>
      <c r="E78" s="46"/>
      <c r="F78" s="46"/>
      <c r="G78" s="45">
        <f>IFERROR(VLOOKUP(D78&amp;"-"&amp;E78&amp;IF(AND(F78&lt;&gt;"",D78="BE")," " &amp;F78,""),'Pricing Vlookup'!$C$2:$D$131,2,FALSE),0)</f>
        <v>0</v>
      </c>
      <c r="H78" s="45">
        <f t="shared" si="0"/>
        <v>0</v>
      </c>
      <c r="I78" s="45">
        <f t="shared" si="1"/>
        <v>0</v>
      </c>
      <c r="J78" s="33"/>
      <c r="R78" s="3" t="s">
        <v>38</v>
      </c>
    </row>
    <row r="79" spans="1:20" x14ac:dyDescent="0.25">
      <c r="A79" s="31">
        <v>14</v>
      </c>
      <c r="B79" s="6"/>
      <c r="C79" s="7"/>
      <c r="D79" s="46"/>
      <c r="E79" s="46"/>
      <c r="F79" s="46"/>
      <c r="G79" s="45">
        <f>IFERROR(VLOOKUP(D79&amp;"-"&amp;E79&amp;IF(AND(F79&lt;&gt;"",D79="BE")," " &amp;F79,""),'Pricing Vlookup'!$C$2:$D$131,2,FALSE),0)</f>
        <v>0</v>
      </c>
      <c r="H79" s="45">
        <f t="shared" si="0"/>
        <v>0</v>
      </c>
      <c r="I79" s="45">
        <f t="shared" si="1"/>
        <v>0</v>
      </c>
      <c r="J79" s="33"/>
      <c r="R79" s="3" t="s">
        <v>39</v>
      </c>
    </row>
    <row r="80" spans="1:20" x14ac:dyDescent="0.25">
      <c r="A80" s="31">
        <v>15</v>
      </c>
      <c r="B80" s="6"/>
      <c r="C80" s="7"/>
      <c r="D80" s="46"/>
      <c r="E80" s="46"/>
      <c r="F80" s="46"/>
      <c r="G80" s="45">
        <f>IFERROR(VLOOKUP(D80&amp;"-"&amp;E80&amp;IF(AND(F80&lt;&gt;"",D80="BE")," " &amp;F80,""),'Pricing Vlookup'!$C$2:$D$131,2,FALSE),0)</f>
        <v>0</v>
      </c>
      <c r="H80" s="45">
        <f t="shared" si="0"/>
        <v>0</v>
      </c>
      <c r="I80" s="45">
        <f t="shared" si="1"/>
        <v>0</v>
      </c>
      <c r="J80" s="33"/>
      <c r="R80" s="3" t="s">
        <v>40</v>
      </c>
    </row>
    <row r="81" spans="1:18" x14ac:dyDescent="0.25">
      <c r="A81" s="31">
        <v>16</v>
      </c>
      <c r="B81" s="6"/>
      <c r="C81" s="7"/>
      <c r="D81" s="46"/>
      <c r="E81" s="46"/>
      <c r="F81" s="46"/>
      <c r="G81" s="45">
        <f>IFERROR(VLOOKUP(D81&amp;"-"&amp;E81&amp;IF(AND(F81&lt;&gt;"",D81="BE")," " &amp;F81,""),'Pricing Vlookup'!$C$2:$D$131,2,FALSE),0)</f>
        <v>0</v>
      </c>
      <c r="H81" s="45">
        <f t="shared" si="0"/>
        <v>0</v>
      </c>
      <c r="I81" s="45">
        <f t="shared" si="1"/>
        <v>0</v>
      </c>
      <c r="J81" s="33"/>
      <c r="R81" s="3" t="s">
        <v>41</v>
      </c>
    </row>
    <row r="82" spans="1:18" x14ac:dyDescent="0.25">
      <c r="A82" s="31">
        <v>17</v>
      </c>
      <c r="B82" s="6"/>
      <c r="C82" s="7"/>
      <c r="D82" s="46"/>
      <c r="E82" s="46"/>
      <c r="F82" s="46"/>
      <c r="G82" s="45">
        <f>IFERROR(VLOOKUP(D82&amp;"-"&amp;E82&amp;IF(AND(F82&lt;&gt;"",D82="BE")," " &amp;F82,""),'Pricing Vlookup'!$C$2:$D$131,2,FALSE),0)</f>
        <v>0</v>
      </c>
      <c r="H82" s="45">
        <f t="shared" si="0"/>
        <v>0</v>
      </c>
      <c r="I82" s="45">
        <f t="shared" si="1"/>
        <v>0</v>
      </c>
      <c r="J82" s="33"/>
      <c r="R82" s="3" t="s">
        <v>44</v>
      </c>
    </row>
    <row r="83" spans="1:18" x14ac:dyDescent="0.25">
      <c r="A83" s="31">
        <v>18</v>
      </c>
      <c r="B83" s="6"/>
      <c r="C83" s="7"/>
      <c r="D83" s="46"/>
      <c r="E83" s="46"/>
      <c r="F83" s="46"/>
      <c r="G83" s="45">
        <f>IFERROR(VLOOKUP(D83&amp;"-"&amp;E83&amp;IF(AND(F83&lt;&gt;"",D83="BE")," " &amp;F83,""),'Pricing Vlookup'!$C$2:$D$131,2,FALSE),0)</f>
        <v>0</v>
      </c>
      <c r="H83" s="45">
        <f t="shared" si="0"/>
        <v>0</v>
      </c>
      <c r="I83" s="45">
        <f t="shared" si="1"/>
        <v>0</v>
      </c>
      <c r="J83" s="33"/>
      <c r="R83" s="3" t="s">
        <v>47</v>
      </c>
    </row>
    <row r="84" spans="1:18" x14ac:dyDescent="0.25">
      <c r="A84" s="31">
        <v>19</v>
      </c>
      <c r="B84" s="6"/>
      <c r="C84" s="7"/>
      <c r="D84" s="46"/>
      <c r="E84" s="46"/>
      <c r="F84" s="46"/>
      <c r="G84" s="45">
        <f>IFERROR(VLOOKUP(D84&amp;"-"&amp;E84&amp;IF(AND(F84&lt;&gt;"",D84="BE")," " &amp;F84,""),'Pricing Vlookup'!$C$2:$D$131,2,FALSE),0)</f>
        <v>0</v>
      </c>
      <c r="H84" s="45">
        <f t="shared" si="0"/>
        <v>0</v>
      </c>
      <c r="I84" s="45">
        <f t="shared" si="1"/>
        <v>0</v>
      </c>
      <c r="J84" s="33"/>
      <c r="R84" s="3" t="s">
        <v>50</v>
      </c>
    </row>
    <row r="85" spans="1:18" x14ac:dyDescent="0.25">
      <c r="A85" s="31">
        <v>20</v>
      </c>
      <c r="B85" s="6"/>
      <c r="C85" s="7"/>
      <c r="D85" s="46"/>
      <c r="E85" s="46"/>
      <c r="F85" s="46"/>
      <c r="G85" s="45">
        <f>IFERROR(VLOOKUP(D85&amp;"-"&amp;E85&amp;IF(AND(F85&lt;&gt;"",D85="BE")," " &amp;F85,""),'Pricing Vlookup'!$C$2:$D$131,2,FALSE),0)</f>
        <v>0</v>
      </c>
      <c r="H85" s="45">
        <f t="shared" si="0"/>
        <v>0</v>
      </c>
      <c r="I85" s="45">
        <f t="shared" si="1"/>
        <v>0</v>
      </c>
      <c r="J85" s="33"/>
      <c r="R85" s="3" t="s">
        <v>52</v>
      </c>
    </row>
    <row r="86" spans="1:18" x14ac:dyDescent="0.25">
      <c r="A86" s="31">
        <v>21</v>
      </c>
      <c r="B86" s="6"/>
      <c r="C86" s="7"/>
      <c r="D86" s="46"/>
      <c r="E86" s="46"/>
      <c r="F86" s="46"/>
      <c r="G86" s="45">
        <f>IFERROR(VLOOKUP(D86&amp;"-"&amp;E86&amp;IF(AND(F86&lt;&gt;"",D86="BE")," " &amp;F86,""),'Pricing Vlookup'!$C$2:$D$131,2,FALSE),0)</f>
        <v>0</v>
      </c>
      <c r="H86" s="45">
        <f t="shared" si="0"/>
        <v>0</v>
      </c>
      <c r="I86" s="45">
        <f t="shared" si="1"/>
        <v>0</v>
      </c>
      <c r="J86" s="33"/>
      <c r="R86" s="3" t="s">
        <v>53</v>
      </c>
    </row>
    <row r="87" spans="1:18" x14ac:dyDescent="0.25">
      <c r="A87" s="31">
        <v>22</v>
      </c>
      <c r="B87" s="6"/>
      <c r="C87" s="7"/>
      <c r="D87" s="46"/>
      <c r="E87" s="46"/>
      <c r="F87" s="46"/>
      <c r="G87" s="45">
        <f>IFERROR(VLOOKUP(D87&amp;"-"&amp;E87&amp;IF(AND(F87&lt;&gt;"",D87="BE")," " &amp;F87,""),'Pricing Vlookup'!$C$2:$D$131,2,FALSE),0)</f>
        <v>0</v>
      </c>
      <c r="H87" s="45">
        <f t="shared" si="0"/>
        <v>0</v>
      </c>
      <c r="I87" s="45">
        <f t="shared" si="1"/>
        <v>0</v>
      </c>
      <c r="J87" s="33"/>
      <c r="R87" s="3" t="s">
        <v>56</v>
      </c>
    </row>
    <row r="88" spans="1:18" x14ac:dyDescent="0.25">
      <c r="A88" s="31">
        <v>23</v>
      </c>
      <c r="B88" s="6"/>
      <c r="C88" s="7"/>
      <c r="D88" s="46"/>
      <c r="E88" s="46"/>
      <c r="F88" s="46"/>
      <c r="G88" s="45">
        <f>IFERROR(VLOOKUP(D88&amp;"-"&amp;E88&amp;IF(AND(F88&lt;&gt;"",D88="BE")," " &amp;F88,""),'Pricing Vlookup'!$C$2:$D$131,2,FALSE),0)</f>
        <v>0</v>
      </c>
      <c r="H88" s="45">
        <f t="shared" si="0"/>
        <v>0</v>
      </c>
      <c r="I88" s="45">
        <f t="shared" si="1"/>
        <v>0</v>
      </c>
      <c r="J88" s="33"/>
      <c r="R88" s="3" t="s">
        <v>58</v>
      </c>
    </row>
    <row r="89" spans="1:18" x14ac:dyDescent="0.25">
      <c r="A89" s="31">
        <v>24</v>
      </c>
      <c r="B89" s="6"/>
      <c r="C89" s="7"/>
      <c r="D89" s="46"/>
      <c r="E89" s="46"/>
      <c r="F89" s="46"/>
      <c r="G89" s="45">
        <f>IFERROR(VLOOKUP(D89&amp;"-"&amp;E89&amp;IF(AND(F89&lt;&gt;"",D89="BE")," " &amp;F89,""),'Pricing Vlookup'!$C$2:$D$131,2,FALSE),0)</f>
        <v>0</v>
      </c>
      <c r="H89" s="45">
        <f t="shared" si="0"/>
        <v>0</v>
      </c>
      <c r="I89" s="45">
        <f t="shared" si="1"/>
        <v>0</v>
      </c>
      <c r="J89" s="33"/>
      <c r="R89" s="3" t="s">
        <v>63</v>
      </c>
    </row>
    <row r="90" spans="1:18" x14ac:dyDescent="0.25">
      <c r="A90" s="31">
        <v>25</v>
      </c>
      <c r="B90" s="6"/>
      <c r="C90" s="7"/>
      <c r="D90" s="46"/>
      <c r="E90" s="46"/>
      <c r="F90" s="46"/>
      <c r="G90" s="45">
        <f>IFERROR(VLOOKUP(D90&amp;"-"&amp;E90&amp;IF(AND(F90&lt;&gt;"",D90="BE")," " &amp;F90,""),'Pricing Vlookup'!$C$2:$D$131,2,FALSE),0)</f>
        <v>0</v>
      </c>
      <c r="H90" s="45">
        <f t="shared" si="0"/>
        <v>0</v>
      </c>
      <c r="I90" s="45">
        <f t="shared" si="1"/>
        <v>0</v>
      </c>
      <c r="J90" s="33"/>
    </row>
    <row r="91" spans="1:18" x14ac:dyDescent="0.25">
      <c r="A91" s="31">
        <v>26</v>
      </c>
      <c r="B91" s="6"/>
      <c r="C91" s="7"/>
      <c r="D91" s="46"/>
      <c r="E91" s="46"/>
      <c r="F91" s="46"/>
      <c r="G91" s="45">
        <f>IFERROR(VLOOKUP(D91&amp;"-"&amp;E91&amp;IF(AND(F91&lt;&gt;"",D91="BE")," " &amp;F91,""),'Pricing Vlookup'!$C$2:$D$131,2,FALSE),0)</f>
        <v>0</v>
      </c>
      <c r="H91" s="45">
        <f t="shared" si="0"/>
        <v>0</v>
      </c>
      <c r="I91" s="45">
        <f t="shared" si="1"/>
        <v>0</v>
      </c>
      <c r="J91" s="33"/>
    </row>
    <row r="92" spans="1:18" x14ac:dyDescent="0.25">
      <c r="A92" s="31">
        <v>27</v>
      </c>
      <c r="B92" s="6"/>
      <c r="C92" s="7"/>
      <c r="D92" s="46"/>
      <c r="E92" s="46"/>
      <c r="F92" s="46"/>
      <c r="G92" s="45">
        <f>IFERROR(VLOOKUP(D92&amp;"-"&amp;E92&amp;IF(AND(F92&lt;&gt;"",D92="BE")," " &amp;F92,""),'Pricing Vlookup'!$C$2:$D$131,2,FALSE),0)</f>
        <v>0</v>
      </c>
      <c r="H92" s="45">
        <f t="shared" si="0"/>
        <v>0</v>
      </c>
      <c r="I92" s="45">
        <f t="shared" si="1"/>
        <v>0</v>
      </c>
      <c r="J92" s="33"/>
    </row>
    <row r="93" spans="1:18" x14ac:dyDescent="0.25">
      <c r="A93" s="31">
        <v>28</v>
      </c>
      <c r="B93" s="6"/>
      <c r="C93" s="7"/>
      <c r="D93" s="46"/>
      <c r="E93" s="46"/>
      <c r="F93" s="46"/>
      <c r="G93" s="45">
        <f>IFERROR(VLOOKUP(D93&amp;"-"&amp;E93&amp;IF(AND(F93&lt;&gt;"",D93="BE")," " &amp;F93,""),'Pricing Vlookup'!$C$2:$D$131,2,FALSE),0)</f>
        <v>0</v>
      </c>
      <c r="H93" s="45">
        <f t="shared" si="0"/>
        <v>0</v>
      </c>
      <c r="I93" s="45">
        <f t="shared" si="1"/>
        <v>0</v>
      </c>
      <c r="J93" s="33"/>
    </row>
    <row r="94" spans="1:18" x14ac:dyDescent="0.25">
      <c r="A94" s="31">
        <v>29</v>
      </c>
      <c r="B94" s="6"/>
      <c r="C94" s="7"/>
      <c r="D94" s="46"/>
      <c r="E94" s="46"/>
      <c r="F94" s="46"/>
      <c r="G94" s="45">
        <f>IFERROR(VLOOKUP(D94&amp;"-"&amp;E94&amp;IF(AND(F94&lt;&gt;"",D94="BE")," " &amp;F94,""),'Pricing Vlookup'!$C$2:$D$131,2,FALSE),0)</f>
        <v>0</v>
      </c>
      <c r="H94" s="45">
        <f t="shared" si="0"/>
        <v>0</v>
      </c>
      <c r="I94" s="45">
        <f t="shared" si="1"/>
        <v>0</v>
      </c>
      <c r="J94" s="33"/>
    </row>
    <row r="95" spans="1:18" x14ac:dyDescent="0.25">
      <c r="A95" s="31">
        <v>30</v>
      </c>
      <c r="B95" s="6"/>
      <c r="C95" s="7"/>
      <c r="D95" s="46"/>
      <c r="E95" s="46"/>
      <c r="F95" s="46"/>
      <c r="G95" s="45">
        <f>IFERROR(VLOOKUP(D95&amp;"-"&amp;E95&amp;IF(AND(F95&lt;&gt;"",D95="BE")," " &amp;F95,""),'Pricing Vlookup'!$C$2:$D$131,2,FALSE),0)</f>
        <v>0</v>
      </c>
      <c r="H95" s="45">
        <f t="shared" si="0"/>
        <v>0</v>
      </c>
      <c r="I95" s="45">
        <f t="shared" si="1"/>
        <v>0</v>
      </c>
      <c r="J95" s="33"/>
    </row>
    <row r="96" spans="1:18" x14ac:dyDescent="0.25">
      <c r="A96" s="31">
        <v>31</v>
      </c>
      <c r="B96" s="6"/>
      <c r="C96" s="7"/>
      <c r="D96" s="46"/>
      <c r="E96" s="46"/>
      <c r="F96" s="46"/>
      <c r="G96" s="45">
        <f>IFERROR(VLOOKUP(D96&amp;"-"&amp;E96&amp;IF(AND(F96&lt;&gt;"",D96="BE")," " &amp;F96,""),'Pricing Vlookup'!$C$2:$D$131,2,FALSE),0)</f>
        <v>0</v>
      </c>
      <c r="H96" s="45">
        <f t="shared" si="0"/>
        <v>0</v>
      </c>
      <c r="I96" s="45">
        <f t="shared" si="1"/>
        <v>0</v>
      </c>
      <c r="J96" s="33"/>
    </row>
    <row r="97" spans="1:10" x14ac:dyDescent="0.25">
      <c r="A97" s="31">
        <v>32</v>
      </c>
      <c r="B97" s="6"/>
      <c r="C97" s="7"/>
      <c r="D97" s="46"/>
      <c r="E97" s="46"/>
      <c r="F97" s="46"/>
      <c r="G97" s="45">
        <f>IFERROR(VLOOKUP(D97&amp;"-"&amp;E97&amp;IF(AND(F97&lt;&gt;"",D97="BE")," " &amp;F97,""),'Pricing Vlookup'!$C$2:$D$131,2,FALSE),0)</f>
        <v>0</v>
      </c>
      <c r="H97" s="45">
        <f t="shared" si="0"/>
        <v>0</v>
      </c>
      <c r="I97" s="45">
        <f t="shared" si="1"/>
        <v>0</v>
      </c>
      <c r="J97" s="33"/>
    </row>
    <row r="98" spans="1:10" x14ac:dyDescent="0.25">
      <c r="A98" s="31">
        <v>33</v>
      </c>
      <c r="B98" s="6"/>
      <c r="C98" s="7"/>
      <c r="D98" s="46"/>
      <c r="E98" s="46"/>
      <c r="F98" s="46"/>
      <c r="G98" s="45">
        <f>IFERROR(VLOOKUP(D98&amp;"-"&amp;E98&amp;IF(AND(F98&lt;&gt;"",D98="BE")," " &amp;F98,""),'Pricing Vlookup'!$C$2:$D$131,2,FALSE),0)</f>
        <v>0</v>
      </c>
      <c r="H98" s="45">
        <f t="shared" si="0"/>
        <v>0</v>
      </c>
      <c r="I98" s="45">
        <f t="shared" si="1"/>
        <v>0</v>
      </c>
      <c r="J98" s="33"/>
    </row>
    <row r="99" spans="1:10" x14ac:dyDescent="0.25">
      <c r="A99" s="31">
        <v>34</v>
      </c>
      <c r="B99" s="6"/>
      <c r="C99" s="7"/>
      <c r="D99" s="46"/>
      <c r="E99" s="46"/>
      <c r="F99" s="46"/>
      <c r="G99" s="45">
        <f>IFERROR(VLOOKUP(D99&amp;"-"&amp;E99&amp;IF(AND(F99&lt;&gt;"",D99="BE")," " &amp;F99,""),'Pricing Vlookup'!$C$2:$D$131,2,FALSE),0)</f>
        <v>0</v>
      </c>
      <c r="H99" s="45">
        <f t="shared" si="0"/>
        <v>0</v>
      </c>
      <c r="I99" s="45">
        <f t="shared" si="1"/>
        <v>0</v>
      </c>
      <c r="J99" s="33"/>
    </row>
    <row r="100" spans="1:10" x14ac:dyDescent="0.25">
      <c r="A100" s="31">
        <v>35</v>
      </c>
      <c r="B100" s="6"/>
      <c r="C100" s="7"/>
      <c r="D100" s="46"/>
      <c r="E100" s="46"/>
      <c r="F100" s="46"/>
      <c r="G100" s="45">
        <f>IFERROR(VLOOKUP(D100&amp;"-"&amp;E100&amp;IF(AND(F100&lt;&gt;"",D100="BE")," " &amp;F100,""),'Pricing Vlookup'!$C$2:$D$131,2,FALSE),0)</f>
        <v>0</v>
      </c>
      <c r="H100" s="45">
        <f t="shared" si="0"/>
        <v>0</v>
      </c>
      <c r="I100" s="45">
        <f t="shared" si="1"/>
        <v>0</v>
      </c>
      <c r="J100" s="33"/>
    </row>
    <row r="101" spans="1:10" x14ac:dyDescent="0.25">
      <c r="A101" s="31">
        <v>36</v>
      </c>
      <c r="B101" s="6"/>
      <c r="C101" s="7"/>
      <c r="D101" s="46"/>
      <c r="E101" s="46"/>
      <c r="F101" s="46"/>
      <c r="G101" s="45">
        <f>IFERROR(VLOOKUP(D101&amp;"-"&amp;E101&amp;IF(AND(F101&lt;&gt;"",D101="BE")," " &amp;F101,""),'Pricing Vlookup'!$C$2:$D$131,2,FALSE),0)</f>
        <v>0</v>
      </c>
      <c r="H101" s="45">
        <f t="shared" si="0"/>
        <v>0</v>
      </c>
      <c r="I101" s="45">
        <f t="shared" si="1"/>
        <v>0</v>
      </c>
      <c r="J101" s="33"/>
    </row>
    <row r="102" spans="1:10" x14ac:dyDescent="0.25">
      <c r="A102" s="31">
        <v>37</v>
      </c>
      <c r="B102" s="6"/>
      <c r="C102" s="7"/>
      <c r="D102" s="46"/>
      <c r="E102" s="46"/>
      <c r="F102" s="46"/>
      <c r="G102" s="45">
        <f>IFERROR(VLOOKUP(D102&amp;"-"&amp;E102&amp;IF(AND(F102&lt;&gt;"",D102="BE")," " &amp;F102,""),'Pricing Vlookup'!$C$2:$D$131,2,FALSE),0)</f>
        <v>0</v>
      </c>
      <c r="H102" s="45">
        <f t="shared" si="0"/>
        <v>0</v>
      </c>
      <c r="I102" s="45">
        <f t="shared" si="1"/>
        <v>0</v>
      </c>
      <c r="J102" s="33"/>
    </row>
    <row r="103" spans="1:10" x14ac:dyDescent="0.25">
      <c r="A103" s="31">
        <v>38</v>
      </c>
      <c r="B103" s="6"/>
      <c r="C103" s="7"/>
      <c r="D103" s="46"/>
      <c r="E103" s="46"/>
      <c r="F103" s="46"/>
      <c r="G103" s="45">
        <f>IFERROR(VLOOKUP(D103&amp;"-"&amp;E103&amp;IF(AND(F103&lt;&gt;"",D103="BE")," " &amp;F103,""),'Pricing Vlookup'!$C$2:$D$131,2,FALSE),0)</f>
        <v>0</v>
      </c>
      <c r="H103" s="45">
        <f t="shared" si="0"/>
        <v>0</v>
      </c>
      <c r="I103" s="45">
        <f t="shared" si="1"/>
        <v>0</v>
      </c>
      <c r="J103" s="33"/>
    </row>
    <row r="104" spans="1:10" x14ac:dyDescent="0.25">
      <c r="A104" s="31">
        <v>39</v>
      </c>
      <c r="B104" s="6"/>
      <c r="C104" s="7"/>
      <c r="D104" s="46"/>
      <c r="E104" s="46"/>
      <c r="F104" s="46"/>
      <c r="G104" s="45">
        <f>IFERROR(VLOOKUP(D104&amp;"-"&amp;E104&amp;IF(AND(F104&lt;&gt;"",D104="BE")," " &amp;F104,""),'Pricing Vlookup'!$C$2:$D$131,2,FALSE),0)</f>
        <v>0</v>
      </c>
      <c r="H104" s="45">
        <f t="shared" si="0"/>
        <v>0</v>
      </c>
      <c r="I104" s="45">
        <f t="shared" si="1"/>
        <v>0</v>
      </c>
      <c r="J104" s="33"/>
    </row>
    <row r="105" spans="1:10" x14ac:dyDescent="0.25">
      <c r="A105" s="31">
        <v>40</v>
      </c>
      <c r="B105" s="6"/>
      <c r="C105" s="7"/>
      <c r="D105" s="46"/>
      <c r="E105" s="46"/>
      <c r="F105" s="46"/>
      <c r="G105" s="45">
        <f>IFERROR(VLOOKUP(D105&amp;"-"&amp;E105&amp;IF(AND(F105&lt;&gt;"",D105="BE")," " &amp;F105,""),'Pricing Vlookup'!$C$2:$D$131,2,FALSE),0)</f>
        <v>0</v>
      </c>
      <c r="H105" s="45">
        <f t="shared" si="0"/>
        <v>0</v>
      </c>
      <c r="I105" s="45">
        <f t="shared" si="1"/>
        <v>0</v>
      </c>
      <c r="J105" s="33"/>
    </row>
    <row r="106" spans="1:10" x14ac:dyDescent="0.25">
      <c r="A106" s="31">
        <v>41</v>
      </c>
      <c r="B106" s="6"/>
      <c r="C106" s="7"/>
      <c r="D106" s="46"/>
      <c r="E106" s="46"/>
      <c r="F106" s="46"/>
      <c r="G106" s="45">
        <f>IFERROR(VLOOKUP(D106&amp;"-"&amp;E106&amp;IF(AND(F106&lt;&gt;"",D106="BE")," " &amp;F106,""),'Pricing Vlookup'!$C$2:$D$131,2,FALSE),0)</f>
        <v>0</v>
      </c>
      <c r="H106" s="45">
        <f t="shared" si="0"/>
        <v>0</v>
      </c>
      <c r="I106" s="45">
        <f t="shared" si="1"/>
        <v>0</v>
      </c>
      <c r="J106" s="33"/>
    </row>
    <row r="107" spans="1:10" x14ac:dyDescent="0.25">
      <c r="A107" s="31">
        <v>42</v>
      </c>
      <c r="B107" s="6"/>
      <c r="C107" s="7"/>
      <c r="D107" s="46"/>
      <c r="E107" s="46"/>
      <c r="F107" s="46"/>
      <c r="G107" s="45">
        <f>IFERROR(VLOOKUP(D107&amp;"-"&amp;E107&amp;IF(AND(F107&lt;&gt;"",D107="BE")," " &amp;F107,""),'Pricing Vlookup'!$C$2:$D$131,2,FALSE),0)</f>
        <v>0</v>
      </c>
      <c r="H107" s="45">
        <f t="shared" si="0"/>
        <v>0</v>
      </c>
      <c r="I107" s="45">
        <f t="shared" si="1"/>
        <v>0</v>
      </c>
      <c r="J107" s="33"/>
    </row>
    <row r="108" spans="1:10" x14ac:dyDescent="0.25">
      <c r="A108" s="34"/>
      <c r="B108" s="8"/>
      <c r="C108" s="8"/>
      <c r="D108" s="8"/>
      <c r="E108" s="13" t="s">
        <v>88</v>
      </c>
      <c r="F108" s="13"/>
      <c r="G108" s="32">
        <f>IF(SUM(G66:G107)&lt;250,12.1,0)</f>
        <v>12.1</v>
      </c>
      <c r="H108" s="32">
        <f t="shared" ref="H108" si="2">G108-(G108/1.21)</f>
        <v>2.0999999999999996</v>
      </c>
      <c r="I108" s="32">
        <f t="shared" ref="I108" si="3">G108-H108</f>
        <v>10</v>
      </c>
      <c r="J108" s="33"/>
    </row>
    <row r="109" spans="1:10" x14ac:dyDescent="0.25">
      <c r="A109" s="26"/>
      <c r="B109" s="35"/>
      <c r="C109" s="35"/>
      <c r="D109" s="35"/>
      <c r="E109" s="36" t="s">
        <v>89</v>
      </c>
      <c r="F109" s="36"/>
      <c r="G109" s="37">
        <f>SUM(G66:G108)</f>
        <v>12.1</v>
      </c>
      <c r="H109" s="37">
        <f t="shared" ref="H109:I109" si="4">SUM(H66:H108)</f>
        <v>2.0999999999999996</v>
      </c>
      <c r="I109" s="37">
        <f t="shared" si="4"/>
        <v>10</v>
      </c>
      <c r="J109" s="29"/>
    </row>
    <row r="110" spans="1:10" ht="29.45" customHeight="1" x14ac:dyDescent="0.25">
      <c r="A110" s="26"/>
      <c r="B110" s="38" t="s">
        <v>90</v>
      </c>
      <c r="C110" s="49" t="s">
        <v>91</v>
      </c>
      <c r="D110" s="50"/>
      <c r="E110" s="50"/>
      <c r="F110" s="50"/>
      <c r="G110" s="50"/>
      <c r="H110" s="50"/>
      <c r="I110" s="50"/>
      <c r="J110" s="51"/>
    </row>
    <row r="111" spans="1:10" x14ac:dyDescent="0.25">
      <c r="A111" s="8"/>
      <c r="B111" s="8"/>
      <c r="C111" s="8"/>
      <c r="D111" s="8"/>
      <c r="E111" s="8"/>
      <c r="F111" s="8"/>
      <c r="G111" s="8"/>
      <c r="H111" s="8"/>
      <c r="I111" s="8"/>
      <c r="J111" s="8"/>
    </row>
  </sheetData>
  <sheetProtection algorithmName="SHA-512" hashValue="H4zpXa0oICSnPFg3ag82GPk3PHF2MMWOOH8Mj9WE9kRi4qTlefx0OUsJCqsN3jEfdrA5dPvpyAcRZIV2gf2Vgw==" saltValue="9WTM0ABrfu6otrXld+zv+Q==" spinCount="100000" sheet="1" objects="1" scenarios="1"/>
  <sortState xmlns:xlrd2="http://schemas.microsoft.com/office/spreadsheetml/2017/richdata2" ref="R33:R60">
    <sortCondition ref="R33"/>
  </sortState>
  <mergeCells count="16">
    <mergeCell ref="C110:J110"/>
    <mergeCell ref="B32:I43"/>
    <mergeCell ref="B46:I57"/>
    <mergeCell ref="B3:J3"/>
    <mergeCell ref="B62:J62"/>
    <mergeCell ref="C7:I8"/>
    <mergeCell ref="C10:I11"/>
    <mergeCell ref="C13:C14"/>
    <mergeCell ref="I13:I14"/>
    <mergeCell ref="D22:I23"/>
    <mergeCell ref="C22:C23"/>
    <mergeCell ref="C25:I26"/>
    <mergeCell ref="C28:I29"/>
    <mergeCell ref="C16:C17"/>
    <mergeCell ref="E16:I17"/>
    <mergeCell ref="F13:F14"/>
  </mergeCells>
  <conditionalFormatting sqref="B66:E107">
    <cfRule type="expression" dxfId="12" priority="3">
      <formula>AND($G66&lt;&gt;0,B66=0)</formula>
    </cfRule>
  </conditionalFormatting>
  <conditionalFormatting sqref="C13:C14">
    <cfRule type="expression" dxfId="11" priority="18">
      <formula>$C$13="nbr"</formula>
    </cfRule>
  </conditionalFormatting>
  <conditionalFormatting sqref="C16:C17">
    <cfRule type="expression" dxfId="10" priority="17">
      <formula>$C$16="zipcode"</formula>
    </cfRule>
  </conditionalFormatting>
  <conditionalFormatting sqref="C7:I8">
    <cfRule type="expression" dxfId="9" priority="20">
      <formula>$C$7="Company name"</formula>
    </cfRule>
  </conditionalFormatting>
  <conditionalFormatting sqref="C10:I11">
    <cfRule type="expression" dxfId="8" priority="19">
      <formula>$C$10="Street"</formula>
    </cfRule>
  </conditionalFormatting>
  <conditionalFormatting sqref="C25:I26">
    <cfRule type="expression" dxfId="7" priority="12">
      <formula>$C$25="contact person"</formula>
    </cfRule>
  </conditionalFormatting>
  <conditionalFormatting sqref="C28:I29">
    <cfRule type="expression" dxfId="6" priority="1">
      <formula>$C$25="contact person"</formula>
    </cfRule>
  </conditionalFormatting>
  <conditionalFormatting sqref="C110:J110">
    <cfRule type="expression" dxfId="5" priority="11">
      <formula>$C$110="Remarks"</formula>
    </cfRule>
  </conditionalFormatting>
  <conditionalFormatting sqref="D22:I23">
    <cfRule type="expression" dxfId="4" priority="14">
      <formula>$D$22=0</formula>
    </cfRule>
  </conditionalFormatting>
  <conditionalFormatting sqref="E16:I17">
    <cfRule type="expression" dxfId="3" priority="16">
      <formula>$E$16="City"</formula>
    </cfRule>
  </conditionalFormatting>
  <conditionalFormatting sqref="F13:F14">
    <cfRule type="expression" dxfId="2" priority="2">
      <formula>$C$13="nbr"</formula>
    </cfRule>
  </conditionalFormatting>
  <conditionalFormatting sqref="F66:F107">
    <cfRule type="expression" dxfId="1" priority="4">
      <formula>AND($D66="BE",$F66=0)</formula>
    </cfRule>
  </conditionalFormatting>
  <conditionalFormatting sqref="I13:I14">
    <cfRule type="expression" dxfId="0" priority="15">
      <formula>$I$13="Country"</formula>
    </cfRule>
  </conditionalFormatting>
  <dataValidations count="5">
    <dataValidation type="whole" allowBlank="1" showInputMessage="1" showErrorMessage="1" errorTitle="Please enter valid parcel number" error="Gelieve geldig parcelnummer te incoderen (11 cijfers)_x000a__x000a_Veuillez entrer un numéro de colis valable (11 chiffres)" promptTitle="No valid parcel number" prompt="Een pakketnummer bedraagt altijd 11 cijfers en begint altijd met 61, 67, 68, 71, 73, 74 of 76_x000a__x000a_Un numéro de colis se compose toujours de 11 chiffres et commence toujours par 61, 67, 68, 71,73, 74 ou 76" sqref="B66:B107" xr:uid="{00000000-0002-0000-0000-000000000000}">
      <formula1>61000000000</formula1>
      <formula2>76999999999</formula2>
    </dataValidation>
    <dataValidation type="list" allowBlank="1" showInputMessage="1" showErrorMessage="1" errorTitle="IATA country code 2 digits only" error="Gelieve geldige 2 digit IATA landcode te incoderen_x000a__x000a_Veuillez encoder un code pays IATA à 2 caractères" promptTitle="IATA country code 2 digits" prompt="Gebruik enkel IATA code 2 letters (bv BE voor België, NL voor Nederland)_x000a_Utilisez le code IATA à 2 caractères uniquement (ex BE pour la Belgique, FR pour la France)_x000a_Use only 2 digit IATA country code (f.e. BE for Belgium, UK for United Kingdom)" sqref="I13:I14" xr:uid="{00000000-0002-0000-0000-000001000000}">
      <formula1>$R$1:$R$61</formula1>
    </dataValidation>
    <dataValidation type="list" allowBlank="1" showErrorMessage="1" errorTitle="Only IATA country code 2 digits" error="- Gebruik enkel IATA code 2 letters (bv BE voor België, NL voor Nederland, UK voor Verenigd Konikrijk)_x000a__x000a_- Utilisez le code IATA à 2 caractères uniquement (ex BE pour la Belgique, FR pour la France, UK pour Royaume-Uni)" promptTitle="IATA country code 2 digits" prompt="- Gebruik enkel IATA code 2 letters (bv BE voor België, NL voor Nederland)_x000a_- Utilisez le code IATA à 2 caractères uniquement (ex BE pour la Belgique, FR pour la France)_x000a_- Use only 2 digit IATA country code (f.e. BE for Belgium, UK for United Kingdom)" sqref="D66:D107" xr:uid="{00000000-0002-0000-0000-000002000000}">
      <formula1>$R$64:$R$89</formula1>
    </dataValidation>
    <dataValidation type="list" allowBlank="1" showErrorMessage="1" errorTitle="No valid format" error="Gelieve enkel de juiste grootte te melden (XS, S, M, L of XL)_x000a__x000a_Veuillez communiquer le format exact (XS, S, M, L ou XL)" promptTitle="Use valid parcel format" prompt="Voor België: kies formaat (XS, S, M, L of XL) gevolgd door &quot;@PS&quot; of &quot;@Home&quot;_x000a_Voor andere landen, kies enkel formaat._x000a_Pour la Belgique, choisissez le format (XS, S, M, L ou XL) suivi de &quot;@PS&quot; ou de &quot;@Home&quot;. Pour les autres pays, choisissez juste le format." sqref="E66:E107" xr:uid="{00000000-0002-0000-0000-000003000000}">
      <formula1>$S$64:$S$68</formula1>
    </dataValidation>
    <dataValidation type="list" allowBlank="1" showErrorMessage="1" errorTitle="No valid format" error="Kies enkel voor België @PS of @Home_x000a__x000a_Choisissez uniquement pour la Belgique @PS ou @Home" promptTitle="Use valid parcel format" prompt="Voor België: kies formaat (XS, S, M, L of XL) gevolgd door &quot;@PS&quot; of &quot;@Home&quot;_x000a_Voor andere landen, kies enkel formaat._x000a_Pour la Belgique, choisissez le format (XS, S, M, L ou XL) suivi de &quot;@PS&quot; ou de &quot;@Home&quot;. Pour les autres pays, choisissez juste le format." sqref="F66:F107" xr:uid="{00000000-0002-0000-0000-000004000000}">
      <formula1>IF(D66&lt;&gt;"BE",$T$65,$T$64:$T$65)</formula1>
    </dataValidation>
  </dataValidations>
  <printOptions horizontalCentered="1" verticalCentered="1"/>
  <pageMargins left="0.70866141732283472" right="0.70866141732283472" top="0.74803149606299213" bottom="0.74803149606299213" header="0.31496062992125984" footer="0.31496062992125984"/>
  <pageSetup paperSize="9" orientation="portrait" r:id="rId1"/>
  <rowBreaks count="1" manualBreakCount="1">
    <brk id="60"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26"/>
  <sheetViews>
    <sheetView workbookViewId="0">
      <selection activeCell="D21" sqref="D21"/>
    </sheetView>
  </sheetViews>
  <sheetFormatPr defaultRowHeight="15" x14ac:dyDescent="0.25"/>
  <cols>
    <col min="12" max="12" width="6.7109375" customWidth="1"/>
    <col min="13" max="14" width="17.28515625" style="2" customWidth="1"/>
  </cols>
  <sheetData>
    <row r="1" spans="1:14" x14ac:dyDescent="0.25">
      <c r="B1" s="42"/>
      <c r="C1" s="42"/>
      <c r="D1" s="42"/>
      <c r="E1" s="42" t="s">
        <v>0</v>
      </c>
      <c r="F1" s="42" t="s">
        <v>16</v>
      </c>
      <c r="G1" s="42" t="s">
        <v>30</v>
      </c>
      <c r="H1" s="42" t="s">
        <v>3</v>
      </c>
      <c r="L1" s="42" t="s">
        <v>92</v>
      </c>
      <c r="M1" s="42" t="s">
        <v>67</v>
      </c>
      <c r="N1" s="42" t="s">
        <v>77</v>
      </c>
    </row>
    <row r="2" spans="1:14" x14ac:dyDescent="0.25">
      <c r="B2" s="42"/>
      <c r="C2" s="42"/>
      <c r="D2" s="42" t="s">
        <v>10</v>
      </c>
      <c r="E2" s="42" t="s">
        <v>47</v>
      </c>
      <c r="F2" s="42" t="s">
        <v>50</v>
      </c>
      <c r="G2" s="42" t="s">
        <v>29</v>
      </c>
      <c r="H2" s="42" t="s">
        <v>13</v>
      </c>
      <c r="L2" s="1" t="s">
        <v>0</v>
      </c>
      <c r="M2" s="2" t="s">
        <v>93</v>
      </c>
      <c r="N2" s="2" t="s">
        <v>94</v>
      </c>
    </row>
    <row r="3" spans="1:14" x14ac:dyDescent="0.25">
      <c r="B3" s="42"/>
      <c r="C3" s="42"/>
      <c r="D3" s="42" t="s">
        <v>19</v>
      </c>
      <c r="E3" s="42" t="s">
        <v>38</v>
      </c>
      <c r="F3" s="42" t="s">
        <v>53</v>
      </c>
      <c r="G3" s="42" t="s">
        <v>58</v>
      </c>
      <c r="H3" s="42" t="s">
        <v>39</v>
      </c>
      <c r="L3" s="1" t="s">
        <v>1</v>
      </c>
      <c r="M3" s="2" t="s">
        <v>95</v>
      </c>
      <c r="N3" s="2" t="s">
        <v>96</v>
      </c>
    </row>
    <row r="4" spans="1:14" x14ac:dyDescent="0.25">
      <c r="B4" s="43" t="s">
        <v>74</v>
      </c>
      <c r="C4" s="43" t="s">
        <v>84</v>
      </c>
      <c r="D4" s="42" t="s">
        <v>44</v>
      </c>
      <c r="E4" s="42" t="s">
        <v>63</v>
      </c>
      <c r="F4" s="42" t="s">
        <v>35</v>
      </c>
      <c r="G4" s="42" t="s">
        <v>56</v>
      </c>
      <c r="H4" s="42" t="s">
        <v>52</v>
      </c>
      <c r="L4" s="1" t="s">
        <v>3</v>
      </c>
      <c r="M4" s="2" t="s">
        <v>97</v>
      </c>
      <c r="N4" s="2" t="s">
        <v>98</v>
      </c>
    </row>
    <row r="5" spans="1:14" s="1" customFormat="1" x14ac:dyDescent="0.25">
      <c r="B5" s="42" t="s">
        <v>1</v>
      </c>
      <c r="C5" s="42" t="s">
        <v>1</v>
      </c>
      <c r="D5" s="42" t="s">
        <v>40</v>
      </c>
      <c r="E5" s="42" t="s">
        <v>12</v>
      </c>
      <c r="F5" s="42" t="s">
        <v>18</v>
      </c>
      <c r="G5" s="42" t="s">
        <v>7</v>
      </c>
      <c r="H5" s="42" t="s">
        <v>41</v>
      </c>
      <c r="L5" s="1" t="s">
        <v>7</v>
      </c>
      <c r="M5" s="2" t="s">
        <v>99</v>
      </c>
      <c r="N5" s="2" t="s">
        <v>100</v>
      </c>
    </row>
    <row r="6" spans="1:14" s="1" customFormat="1" x14ac:dyDescent="0.25">
      <c r="A6" s="41" t="s">
        <v>73</v>
      </c>
      <c r="B6" s="47">
        <v>4.5</v>
      </c>
      <c r="C6" s="47">
        <v>5.6</v>
      </c>
      <c r="D6" s="47">
        <v>11.1</v>
      </c>
      <c r="E6" s="47">
        <v>15.4</v>
      </c>
      <c r="F6" s="47">
        <v>18.600000000000001</v>
      </c>
      <c r="G6" s="47">
        <v>21.1</v>
      </c>
      <c r="H6" s="47">
        <v>25.7</v>
      </c>
      <c r="L6" s="1" t="s">
        <v>10</v>
      </c>
      <c r="M6" s="2" t="s">
        <v>101</v>
      </c>
      <c r="N6" s="2" t="s">
        <v>102</v>
      </c>
    </row>
    <row r="7" spans="1:14" s="1" customFormat="1" x14ac:dyDescent="0.25">
      <c r="A7" s="41" t="s">
        <v>83</v>
      </c>
      <c r="B7" s="47">
        <v>4.9000000000000004</v>
      </c>
      <c r="C7" s="47">
        <v>6.6</v>
      </c>
      <c r="D7" s="47">
        <v>13.6</v>
      </c>
      <c r="E7" s="47">
        <v>18.5</v>
      </c>
      <c r="F7" s="47">
        <v>24</v>
      </c>
      <c r="G7" s="47">
        <v>26.6</v>
      </c>
      <c r="H7" s="47">
        <v>38.4</v>
      </c>
      <c r="L7" s="1" t="s">
        <v>12</v>
      </c>
      <c r="M7" s="2" t="s">
        <v>103</v>
      </c>
      <c r="N7" s="2" t="s">
        <v>104</v>
      </c>
    </row>
    <row r="8" spans="1:14" s="1" customFormat="1" x14ac:dyDescent="0.25">
      <c r="A8" s="41" t="s">
        <v>85</v>
      </c>
      <c r="B8" s="47">
        <v>5.4</v>
      </c>
      <c r="C8" s="47">
        <v>7.6</v>
      </c>
      <c r="D8" s="47">
        <v>14.9</v>
      </c>
      <c r="E8" s="47">
        <v>20.9</v>
      </c>
      <c r="F8" s="47">
        <v>29</v>
      </c>
      <c r="G8" s="47">
        <v>30.8</v>
      </c>
      <c r="H8" s="47">
        <v>52.3</v>
      </c>
      <c r="L8" s="1" t="s">
        <v>13</v>
      </c>
      <c r="M8" s="2" t="s">
        <v>105</v>
      </c>
      <c r="N8" s="2" t="s">
        <v>106</v>
      </c>
    </row>
    <row r="9" spans="1:14" s="1" customFormat="1" x14ac:dyDescent="0.25">
      <c r="A9" s="41" t="s">
        <v>86</v>
      </c>
      <c r="B9" s="47">
        <v>6.5</v>
      </c>
      <c r="C9" s="47">
        <v>9.3000000000000007</v>
      </c>
      <c r="D9" s="47">
        <v>17.399999999999999</v>
      </c>
      <c r="E9" s="47">
        <v>25.7</v>
      </c>
      <c r="F9" s="47">
        <v>33.299999999999997</v>
      </c>
      <c r="G9" s="47">
        <v>36.1</v>
      </c>
      <c r="H9" s="47">
        <v>55.9</v>
      </c>
      <c r="L9" s="1" t="s">
        <v>16</v>
      </c>
      <c r="M9" s="2" t="s">
        <v>107</v>
      </c>
      <c r="N9" s="2" t="s">
        <v>108</v>
      </c>
    </row>
    <row r="10" spans="1:14" x14ac:dyDescent="0.25">
      <c r="A10" s="41" t="s">
        <v>87</v>
      </c>
      <c r="B10" s="47">
        <v>8.3000000000000007</v>
      </c>
      <c r="C10" s="47">
        <v>12.9</v>
      </c>
      <c r="D10" s="47">
        <v>20.6</v>
      </c>
      <c r="E10" s="47">
        <v>28.2</v>
      </c>
      <c r="F10" s="47">
        <v>38.200000000000003</v>
      </c>
      <c r="G10" s="47">
        <v>40.6</v>
      </c>
      <c r="H10" s="47">
        <v>67.7</v>
      </c>
      <c r="L10" s="1" t="s">
        <v>18</v>
      </c>
      <c r="M10" s="2" t="s">
        <v>109</v>
      </c>
      <c r="N10" s="2" t="s">
        <v>110</v>
      </c>
    </row>
    <row r="11" spans="1:14" x14ac:dyDescent="0.25">
      <c r="L11" s="1" t="s">
        <v>19</v>
      </c>
      <c r="M11" s="2" t="s">
        <v>111</v>
      </c>
      <c r="N11" s="2" t="s">
        <v>112</v>
      </c>
    </row>
    <row r="12" spans="1:14" x14ac:dyDescent="0.25">
      <c r="L12" s="1" t="s">
        <v>29</v>
      </c>
      <c r="M12" s="2" t="s">
        <v>113</v>
      </c>
      <c r="N12" s="2" t="s">
        <v>114</v>
      </c>
    </row>
    <row r="13" spans="1:14" x14ac:dyDescent="0.25">
      <c r="L13" s="1" t="s">
        <v>30</v>
      </c>
      <c r="M13" s="2" t="s">
        <v>115</v>
      </c>
      <c r="N13" s="2" t="s">
        <v>116</v>
      </c>
    </row>
    <row r="14" spans="1:14" x14ac:dyDescent="0.25">
      <c r="L14" s="1" t="s">
        <v>35</v>
      </c>
      <c r="M14" s="2" t="s">
        <v>117</v>
      </c>
      <c r="N14" s="2" t="s">
        <v>118</v>
      </c>
    </row>
    <row r="15" spans="1:14" x14ac:dyDescent="0.25">
      <c r="L15" s="1" t="s">
        <v>38</v>
      </c>
      <c r="M15" s="2" t="s">
        <v>119</v>
      </c>
      <c r="N15" s="2" t="s">
        <v>120</v>
      </c>
    </row>
    <row r="16" spans="1:14" x14ac:dyDescent="0.25">
      <c r="L16" s="1" t="s">
        <v>39</v>
      </c>
      <c r="M16" s="2" t="s">
        <v>121</v>
      </c>
      <c r="N16" s="2" t="s">
        <v>122</v>
      </c>
    </row>
    <row r="17" spans="12:14" x14ac:dyDescent="0.25">
      <c r="L17" s="1" t="s">
        <v>40</v>
      </c>
      <c r="M17" s="2" t="s">
        <v>123</v>
      </c>
      <c r="N17" s="2" t="s">
        <v>124</v>
      </c>
    </row>
    <row r="18" spans="12:14" x14ac:dyDescent="0.25">
      <c r="L18" s="1" t="s">
        <v>41</v>
      </c>
      <c r="M18" s="2" t="s">
        <v>125</v>
      </c>
      <c r="N18" s="2" t="s">
        <v>126</v>
      </c>
    </row>
    <row r="19" spans="12:14" x14ac:dyDescent="0.25">
      <c r="L19" s="1" t="s">
        <v>44</v>
      </c>
      <c r="M19" s="2" t="s">
        <v>127</v>
      </c>
      <c r="N19" s="2" t="s">
        <v>128</v>
      </c>
    </row>
    <row r="20" spans="12:14" x14ac:dyDescent="0.25">
      <c r="L20" s="1" t="s">
        <v>47</v>
      </c>
      <c r="M20" s="2" t="s">
        <v>129</v>
      </c>
      <c r="N20" s="2" t="s">
        <v>130</v>
      </c>
    </row>
    <row r="21" spans="12:14" x14ac:dyDescent="0.25">
      <c r="L21" s="1" t="s">
        <v>50</v>
      </c>
      <c r="M21" s="2" t="s">
        <v>131</v>
      </c>
      <c r="N21" s="2" t="s">
        <v>131</v>
      </c>
    </row>
    <row r="22" spans="12:14" x14ac:dyDescent="0.25">
      <c r="L22" s="1" t="s">
        <v>52</v>
      </c>
      <c r="M22" s="2" t="s">
        <v>132</v>
      </c>
      <c r="N22" s="2" t="s">
        <v>133</v>
      </c>
    </row>
    <row r="23" spans="12:14" x14ac:dyDescent="0.25">
      <c r="L23" s="1" t="s">
        <v>53</v>
      </c>
      <c r="M23" s="2" t="s">
        <v>134</v>
      </c>
      <c r="N23" s="2" t="s">
        <v>135</v>
      </c>
    </row>
    <row r="24" spans="12:14" x14ac:dyDescent="0.25">
      <c r="L24" s="1" t="s">
        <v>56</v>
      </c>
      <c r="M24" s="2" t="s">
        <v>136</v>
      </c>
      <c r="N24" s="2" t="s">
        <v>137</v>
      </c>
    </row>
    <row r="25" spans="12:14" x14ac:dyDescent="0.25">
      <c r="L25" s="1" t="s">
        <v>58</v>
      </c>
      <c r="M25" s="2" t="s">
        <v>138</v>
      </c>
      <c r="N25" s="2" t="s">
        <v>139</v>
      </c>
    </row>
    <row r="26" spans="12:14" x14ac:dyDescent="0.25">
      <c r="L26" s="1" t="s">
        <v>63</v>
      </c>
      <c r="M26" s="2" t="s">
        <v>140</v>
      </c>
      <c r="N26" s="2" t="s">
        <v>141</v>
      </c>
    </row>
  </sheetData>
  <sheetProtection algorithmName="SHA-512" hashValue="c9QuQKVwbP4ieZ8cs4rW76ImKQb0wtyI+xw2yxeHmu2y5Tl7L6a8k8WDeaI45WyHAJWdrP9yjjVQ0Q+VbbtZ9g==" saltValue="AC7C0QlD0nHqDNdYkumAFQ==" spinCount="100000" sheet="1" objects="1" scenarios="1"/>
  <sortState xmlns:xlrd2="http://schemas.microsoft.com/office/spreadsheetml/2017/richdata2" ref="L3:L27">
    <sortCondition ref="L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D131"/>
  <sheetViews>
    <sheetView workbookViewId="0">
      <pane ySplit="1" topLeftCell="A5" activePane="bottomLeft" state="frozen"/>
      <selection activeCell="D21" sqref="D21"/>
      <selection pane="bottomLeft" activeCell="D21" sqref="D21"/>
    </sheetView>
  </sheetViews>
  <sheetFormatPr defaultRowHeight="15" x14ac:dyDescent="0.25"/>
  <cols>
    <col min="2" max="3" width="12.42578125" style="1" customWidth="1"/>
    <col min="4" max="4" width="11.140625" bestFit="1" customWidth="1"/>
  </cols>
  <sheetData>
    <row r="1" spans="1:4" x14ac:dyDescent="0.25">
      <c r="A1" t="s">
        <v>6</v>
      </c>
      <c r="B1" s="1" t="s">
        <v>142</v>
      </c>
      <c r="C1" s="1" t="s">
        <v>143</v>
      </c>
      <c r="D1" t="s">
        <v>144</v>
      </c>
    </row>
    <row r="2" spans="1:4" x14ac:dyDescent="0.25">
      <c r="A2" s="1" t="s">
        <v>0</v>
      </c>
      <c r="B2" s="14" t="s">
        <v>73</v>
      </c>
      <c r="C2" s="14" t="str">
        <f>A2&amp;"-"&amp;B2</f>
        <v>AT-XS</v>
      </c>
      <c r="D2" s="39">
        <f>Tariff!E6</f>
        <v>15.4</v>
      </c>
    </row>
    <row r="3" spans="1:4" x14ac:dyDescent="0.25">
      <c r="A3" s="1" t="s">
        <v>0</v>
      </c>
      <c r="B3" s="1" t="s">
        <v>83</v>
      </c>
      <c r="C3" s="14" t="str">
        <f t="shared" ref="C3:C66" si="0">A3&amp;"-"&amp;B3</f>
        <v>AT-S</v>
      </c>
      <c r="D3" s="39">
        <f>Tariff!E7</f>
        <v>18.5</v>
      </c>
    </row>
    <row r="4" spans="1:4" x14ac:dyDescent="0.25">
      <c r="A4" s="1" t="s">
        <v>0</v>
      </c>
      <c r="B4" s="1" t="s">
        <v>85</v>
      </c>
      <c r="C4" s="14" t="str">
        <f t="shared" si="0"/>
        <v>AT-M</v>
      </c>
      <c r="D4" s="39">
        <f>Tariff!E8</f>
        <v>20.9</v>
      </c>
    </row>
    <row r="5" spans="1:4" x14ac:dyDescent="0.25">
      <c r="A5" s="1" t="s">
        <v>0</v>
      </c>
      <c r="B5" s="1" t="s">
        <v>86</v>
      </c>
      <c r="C5" s="14" t="str">
        <f t="shared" si="0"/>
        <v>AT-L</v>
      </c>
      <c r="D5" s="39">
        <f>Tariff!E9</f>
        <v>25.7</v>
      </c>
    </row>
    <row r="6" spans="1:4" x14ac:dyDescent="0.25">
      <c r="A6" s="1" t="s">
        <v>0</v>
      </c>
      <c r="B6" s="1" t="s">
        <v>87</v>
      </c>
      <c r="C6" s="14" t="str">
        <f t="shared" si="0"/>
        <v>AT-XL</v>
      </c>
      <c r="D6" s="39">
        <f>Tariff!E10</f>
        <v>28.2</v>
      </c>
    </row>
    <row r="7" spans="1:4" x14ac:dyDescent="0.25">
      <c r="A7" s="1" t="s">
        <v>1</v>
      </c>
      <c r="B7" s="14" t="s">
        <v>145</v>
      </c>
      <c r="C7" s="14" t="str">
        <f t="shared" si="0"/>
        <v>BE-XS @PS</v>
      </c>
      <c r="D7" s="39">
        <f>Tariff!B6</f>
        <v>4.5</v>
      </c>
    </row>
    <row r="8" spans="1:4" x14ac:dyDescent="0.25">
      <c r="A8" s="1" t="s">
        <v>1</v>
      </c>
      <c r="B8" s="1" t="s">
        <v>146</v>
      </c>
      <c r="C8" s="14" t="str">
        <f t="shared" si="0"/>
        <v>BE-S @PS</v>
      </c>
      <c r="D8" s="39">
        <f>Tariff!B7</f>
        <v>4.9000000000000004</v>
      </c>
    </row>
    <row r="9" spans="1:4" x14ac:dyDescent="0.25">
      <c r="A9" s="1" t="s">
        <v>1</v>
      </c>
      <c r="B9" s="1" t="s">
        <v>147</v>
      </c>
      <c r="C9" s="14" t="str">
        <f t="shared" si="0"/>
        <v>BE-M @PS</v>
      </c>
      <c r="D9" s="39">
        <f>Tariff!B8</f>
        <v>5.4</v>
      </c>
    </row>
    <row r="10" spans="1:4" x14ac:dyDescent="0.25">
      <c r="A10" s="1" t="s">
        <v>1</v>
      </c>
      <c r="B10" s="1" t="s">
        <v>148</v>
      </c>
      <c r="C10" s="14" t="str">
        <f t="shared" si="0"/>
        <v>BE-L @PS</v>
      </c>
      <c r="D10" s="39">
        <f>Tariff!B9</f>
        <v>6.5</v>
      </c>
    </row>
    <row r="11" spans="1:4" x14ac:dyDescent="0.25">
      <c r="A11" s="1" t="s">
        <v>1</v>
      </c>
      <c r="B11" s="1" t="s">
        <v>149</v>
      </c>
      <c r="C11" s="14" t="str">
        <f t="shared" si="0"/>
        <v>BE-XL @PS</v>
      </c>
      <c r="D11" s="39">
        <f>Tariff!B10</f>
        <v>8.3000000000000007</v>
      </c>
    </row>
    <row r="12" spans="1:4" x14ac:dyDescent="0.25">
      <c r="A12" s="1" t="s">
        <v>1</v>
      </c>
      <c r="B12" s="14" t="s">
        <v>150</v>
      </c>
      <c r="C12" s="14" t="str">
        <f t="shared" si="0"/>
        <v>BE-XS @Home</v>
      </c>
      <c r="D12" s="39">
        <f>Tariff!C6</f>
        <v>5.6</v>
      </c>
    </row>
    <row r="13" spans="1:4" x14ac:dyDescent="0.25">
      <c r="A13" s="1" t="s">
        <v>1</v>
      </c>
      <c r="B13" s="1" t="s">
        <v>151</v>
      </c>
      <c r="C13" s="14" t="str">
        <f t="shared" si="0"/>
        <v>BE-S @Home</v>
      </c>
      <c r="D13" s="39">
        <f>Tariff!C7</f>
        <v>6.6</v>
      </c>
    </row>
    <row r="14" spans="1:4" x14ac:dyDescent="0.25">
      <c r="A14" s="1" t="s">
        <v>1</v>
      </c>
      <c r="B14" s="1" t="s">
        <v>152</v>
      </c>
      <c r="C14" s="14" t="str">
        <f t="shared" si="0"/>
        <v>BE-M @Home</v>
      </c>
      <c r="D14" s="39">
        <f>Tariff!C8</f>
        <v>7.6</v>
      </c>
    </row>
    <row r="15" spans="1:4" x14ac:dyDescent="0.25">
      <c r="A15" s="1" t="s">
        <v>1</v>
      </c>
      <c r="B15" s="1" t="s">
        <v>153</v>
      </c>
      <c r="C15" s="14" t="str">
        <f t="shared" si="0"/>
        <v>BE-L @Home</v>
      </c>
      <c r="D15" s="39">
        <f>Tariff!C9</f>
        <v>9.3000000000000007</v>
      </c>
    </row>
    <row r="16" spans="1:4" x14ac:dyDescent="0.25">
      <c r="A16" s="1" t="s">
        <v>1</v>
      </c>
      <c r="B16" s="1" t="s">
        <v>154</v>
      </c>
      <c r="C16" s="14" t="str">
        <f t="shared" si="0"/>
        <v>BE-XL @Home</v>
      </c>
      <c r="D16" s="39">
        <f>Tariff!C10</f>
        <v>12.9</v>
      </c>
    </row>
    <row r="17" spans="1:4" x14ac:dyDescent="0.25">
      <c r="A17" s="1" t="s">
        <v>3</v>
      </c>
      <c r="B17" s="14" t="s">
        <v>73</v>
      </c>
      <c r="C17" s="14" t="str">
        <f t="shared" si="0"/>
        <v>BG-XS</v>
      </c>
      <c r="D17" s="39">
        <f>Tariff!H6</f>
        <v>25.7</v>
      </c>
    </row>
    <row r="18" spans="1:4" x14ac:dyDescent="0.25">
      <c r="A18" s="1" t="s">
        <v>3</v>
      </c>
      <c r="B18" s="1" t="s">
        <v>83</v>
      </c>
      <c r="C18" s="14" t="str">
        <f t="shared" si="0"/>
        <v>BG-S</v>
      </c>
      <c r="D18" s="39">
        <f>Tariff!H7</f>
        <v>38.4</v>
      </c>
    </row>
    <row r="19" spans="1:4" x14ac:dyDescent="0.25">
      <c r="A19" s="1" t="s">
        <v>3</v>
      </c>
      <c r="B19" s="1" t="s">
        <v>85</v>
      </c>
      <c r="C19" s="14" t="str">
        <f t="shared" si="0"/>
        <v>BG-M</v>
      </c>
      <c r="D19" s="39">
        <f>Tariff!H8</f>
        <v>52.3</v>
      </c>
    </row>
    <row r="20" spans="1:4" x14ac:dyDescent="0.25">
      <c r="A20" s="1" t="s">
        <v>3</v>
      </c>
      <c r="B20" s="1" t="s">
        <v>86</v>
      </c>
      <c r="C20" s="14" t="str">
        <f t="shared" si="0"/>
        <v>BG-L</v>
      </c>
      <c r="D20" s="39">
        <f>Tariff!H9</f>
        <v>55.9</v>
      </c>
    </row>
    <row r="21" spans="1:4" x14ac:dyDescent="0.25">
      <c r="A21" s="1" t="s">
        <v>3</v>
      </c>
      <c r="B21" s="1" t="s">
        <v>87</v>
      </c>
      <c r="C21" s="14" t="str">
        <f t="shared" si="0"/>
        <v>BG-XL</v>
      </c>
      <c r="D21" s="39">
        <f>Tariff!H10</f>
        <v>67.7</v>
      </c>
    </row>
    <row r="22" spans="1:4" x14ac:dyDescent="0.25">
      <c r="A22" s="1" t="s">
        <v>7</v>
      </c>
      <c r="B22" s="14" t="s">
        <v>73</v>
      </c>
      <c r="C22" s="14" t="str">
        <f t="shared" si="0"/>
        <v>CZ-XS</v>
      </c>
      <c r="D22" s="39">
        <f>Tariff!G6</f>
        <v>21.1</v>
      </c>
    </row>
    <row r="23" spans="1:4" x14ac:dyDescent="0.25">
      <c r="A23" s="1" t="s">
        <v>7</v>
      </c>
      <c r="B23" s="1" t="s">
        <v>83</v>
      </c>
      <c r="C23" s="14" t="str">
        <f t="shared" si="0"/>
        <v>CZ-S</v>
      </c>
      <c r="D23" s="39">
        <f>Tariff!G7</f>
        <v>26.6</v>
      </c>
    </row>
    <row r="24" spans="1:4" x14ac:dyDescent="0.25">
      <c r="A24" s="1" t="s">
        <v>7</v>
      </c>
      <c r="B24" s="1" t="s">
        <v>85</v>
      </c>
      <c r="C24" s="14" t="str">
        <f t="shared" si="0"/>
        <v>CZ-M</v>
      </c>
      <c r="D24" s="39">
        <f>Tariff!G8</f>
        <v>30.8</v>
      </c>
    </row>
    <row r="25" spans="1:4" x14ac:dyDescent="0.25">
      <c r="A25" s="1" t="s">
        <v>7</v>
      </c>
      <c r="B25" s="1" t="s">
        <v>86</v>
      </c>
      <c r="C25" s="14" t="str">
        <f t="shared" si="0"/>
        <v>CZ-L</v>
      </c>
      <c r="D25" s="39">
        <f>Tariff!G9</f>
        <v>36.1</v>
      </c>
    </row>
    <row r="26" spans="1:4" x14ac:dyDescent="0.25">
      <c r="A26" s="1" t="s">
        <v>7</v>
      </c>
      <c r="B26" s="1" t="s">
        <v>87</v>
      </c>
      <c r="C26" s="14" t="str">
        <f t="shared" si="0"/>
        <v>CZ-XL</v>
      </c>
      <c r="D26" s="39">
        <f>Tariff!G10</f>
        <v>40.6</v>
      </c>
    </row>
    <row r="27" spans="1:4" x14ac:dyDescent="0.25">
      <c r="A27" s="1" t="s">
        <v>10</v>
      </c>
      <c r="B27" s="14" t="s">
        <v>73</v>
      </c>
      <c r="C27" s="14" t="str">
        <f t="shared" si="0"/>
        <v>DE-XS</v>
      </c>
      <c r="D27" s="39">
        <f>Tariff!D6</f>
        <v>11.1</v>
      </c>
    </row>
    <row r="28" spans="1:4" x14ac:dyDescent="0.25">
      <c r="A28" s="1" t="s">
        <v>10</v>
      </c>
      <c r="B28" s="1" t="s">
        <v>83</v>
      </c>
      <c r="C28" s="14" t="str">
        <f t="shared" si="0"/>
        <v>DE-S</v>
      </c>
      <c r="D28" s="39">
        <f>Tariff!D7</f>
        <v>13.6</v>
      </c>
    </row>
    <row r="29" spans="1:4" x14ac:dyDescent="0.25">
      <c r="A29" s="1" t="s">
        <v>10</v>
      </c>
      <c r="B29" s="1" t="s">
        <v>85</v>
      </c>
      <c r="C29" s="14" t="str">
        <f t="shared" si="0"/>
        <v>DE-M</v>
      </c>
      <c r="D29" s="39">
        <f>Tariff!D8</f>
        <v>14.9</v>
      </c>
    </row>
    <row r="30" spans="1:4" x14ac:dyDescent="0.25">
      <c r="A30" s="1" t="s">
        <v>10</v>
      </c>
      <c r="B30" s="1" t="s">
        <v>86</v>
      </c>
      <c r="C30" s="14" t="str">
        <f t="shared" si="0"/>
        <v>DE-L</v>
      </c>
      <c r="D30" s="39">
        <f>Tariff!D9</f>
        <v>17.399999999999999</v>
      </c>
    </row>
    <row r="31" spans="1:4" x14ac:dyDescent="0.25">
      <c r="A31" s="1" t="s">
        <v>10</v>
      </c>
      <c r="B31" s="1" t="s">
        <v>87</v>
      </c>
      <c r="C31" s="14" t="str">
        <f t="shared" si="0"/>
        <v>DE-XL</v>
      </c>
      <c r="D31" s="39">
        <f>Tariff!D10</f>
        <v>20.6</v>
      </c>
    </row>
    <row r="32" spans="1:4" x14ac:dyDescent="0.25">
      <c r="A32" s="1" t="s">
        <v>12</v>
      </c>
      <c r="B32" s="14" t="s">
        <v>73</v>
      </c>
      <c r="C32" s="14" t="str">
        <f t="shared" si="0"/>
        <v>DK-XS</v>
      </c>
      <c r="D32" s="39">
        <f>Tariff!E6</f>
        <v>15.4</v>
      </c>
    </row>
    <row r="33" spans="1:4" x14ac:dyDescent="0.25">
      <c r="A33" s="1" t="s">
        <v>12</v>
      </c>
      <c r="B33" s="1" t="s">
        <v>83</v>
      </c>
      <c r="C33" s="14" t="str">
        <f t="shared" si="0"/>
        <v>DK-S</v>
      </c>
      <c r="D33" s="39">
        <f>Tariff!E7</f>
        <v>18.5</v>
      </c>
    </row>
    <row r="34" spans="1:4" x14ac:dyDescent="0.25">
      <c r="A34" s="1" t="s">
        <v>12</v>
      </c>
      <c r="B34" s="1" t="s">
        <v>85</v>
      </c>
      <c r="C34" s="14" t="str">
        <f t="shared" si="0"/>
        <v>DK-M</v>
      </c>
      <c r="D34" s="39">
        <f>Tariff!E8</f>
        <v>20.9</v>
      </c>
    </row>
    <row r="35" spans="1:4" x14ac:dyDescent="0.25">
      <c r="A35" s="1" t="s">
        <v>12</v>
      </c>
      <c r="B35" s="1" t="s">
        <v>86</v>
      </c>
      <c r="C35" s="14" t="str">
        <f t="shared" si="0"/>
        <v>DK-L</v>
      </c>
      <c r="D35" s="39">
        <f>Tariff!E9</f>
        <v>25.7</v>
      </c>
    </row>
    <row r="36" spans="1:4" x14ac:dyDescent="0.25">
      <c r="A36" s="1" t="s">
        <v>12</v>
      </c>
      <c r="B36" s="1" t="s">
        <v>87</v>
      </c>
      <c r="C36" s="14" t="str">
        <f t="shared" si="0"/>
        <v>DK-XL</v>
      </c>
      <c r="D36" s="39">
        <f>Tariff!E10</f>
        <v>28.2</v>
      </c>
    </row>
    <row r="37" spans="1:4" x14ac:dyDescent="0.25">
      <c r="A37" s="1" t="s">
        <v>13</v>
      </c>
      <c r="B37" s="14" t="s">
        <v>73</v>
      </c>
      <c r="C37" s="14" t="str">
        <f t="shared" si="0"/>
        <v>EE-XS</v>
      </c>
      <c r="D37" s="39">
        <f>Tariff!H6</f>
        <v>25.7</v>
      </c>
    </row>
    <row r="38" spans="1:4" x14ac:dyDescent="0.25">
      <c r="A38" s="1" t="s">
        <v>13</v>
      </c>
      <c r="B38" s="1" t="s">
        <v>83</v>
      </c>
      <c r="C38" s="14" t="str">
        <f t="shared" si="0"/>
        <v>EE-S</v>
      </c>
      <c r="D38" s="39">
        <f>Tariff!H7</f>
        <v>38.4</v>
      </c>
    </row>
    <row r="39" spans="1:4" x14ac:dyDescent="0.25">
      <c r="A39" s="1" t="s">
        <v>13</v>
      </c>
      <c r="B39" s="1" t="s">
        <v>85</v>
      </c>
      <c r="C39" s="14" t="str">
        <f t="shared" si="0"/>
        <v>EE-M</v>
      </c>
      <c r="D39" s="39">
        <f>Tariff!H8</f>
        <v>52.3</v>
      </c>
    </row>
    <row r="40" spans="1:4" x14ac:dyDescent="0.25">
      <c r="A40" s="1" t="s">
        <v>13</v>
      </c>
      <c r="B40" s="1" t="s">
        <v>86</v>
      </c>
      <c r="C40" s="14" t="str">
        <f t="shared" si="0"/>
        <v>EE-L</v>
      </c>
      <c r="D40" s="39">
        <f>Tariff!H9</f>
        <v>55.9</v>
      </c>
    </row>
    <row r="41" spans="1:4" x14ac:dyDescent="0.25">
      <c r="A41" s="1" t="s">
        <v>13</v>
      </c>
      <c r="B41" s="1" t="s">
        <v>87</v>
      </c>
      <c r="C41" s="14" t="str">
        <f t="shared" si="0"/>
        <v>EE-XL</v>
      </c>
      <c r="D41" s="39">
        <f>Tariff!H10</f>
        <v>67.7</v>
      </c>
    </row>
    <row r="42" spans="1:4" x14ac:dyDescent="0.25">
      <c r="A42" s="1" t="s">
        <v>16</v>
      </c>
      <c r="B42" s="14" t="s">
        <v>73</v>
      </c>
      <c r="C42" s="14" t="str">
        <f t="shared" si="0"/>
        <v>ES-XS</v>
      </c>
      <c r="D42" s="39">
        <f>Tariff!F6</f>
        <v>18.600000000000001</v>
      </c>
    </row>
    <row r="43" spans="1:4" x14ac:dyDescent="0.25">
      <c r="A43" s="1" t="s">
        <v>16</v>
      </c>
      <c r="B43" s="1" t="s">
        <v>83</v>
      </c>
      <c r="C43" s="14" t="str">
        <f t="shared" si="0"/>
        <v>ES-S</v>
      </c>
      <c r="D43" s="39">
        <f>Tariff!F7</f>
        <v>24</v>
      </c>
    </row>
    <row r="44" spans="1:4" x14ac:dyDescent="0.25">
      <c r="A44" s="1" t="s">
        <v>16</v>
      </c>
      <c r="B44" s="1" t="s">
        <v>85</v>
      </c>
      <c r="C44" s="14" t="str">
        <f t="shared" si="0"/>
        <v>ES-M</v>
      </c>
      <c r="D44" s="39">
        <f>Tariff!F8</f>
        <v>29</v>
      </c>
    </row>
    <row r="45" spans="1:4" x14ac:dyDescent="0.25">
      <c r="A45" s="1" t="s">
        <v>16</v>
      </c>
      <c r="B45" s="1" t="s">
        <v>86</v>
      </c>
      <c r="C45" s="14" t="str">
        <f t="shared" si="0"/>
        <v>ES-L</v>
      </c>
      <c r="D45" s="39">
        <f>Tariff!F9</f>
        <v>33.299999999999997</v>
      </c>
    </row>
    <row r="46" spans="1:4" x14ac:dyDescent="0.25">
      <c r="A46" s="1" t="s">
        <v>16</v>
      </c>
      <c r="B46" s="1" t="s">
        <v>87</v>
      </c>
      <c r="C46" s="14" t="str">
        <f t="shared" si="0"/>
        <v>ES-XL</v>
      </c>
      <c r="D46" s="39">
        <f>Tariff!F10</f>
        <v>38.200000000000003</v>
      </c>
    </row>
    <row r="47" spans="1:4" x14ac:dyDescent="0.25">
      <c r="A47" s="1" t="s">
        <v>18</v>
      </c>
      <c r="B47" s="14" t="s">
        <v>73</v>
      </c>
      <c r="C47" s="14" t="str">
        <f t="shared" si="0"/>
        <v>FI-XS</v>
      </c>
      <c r="D47" s="39">
        <f>Tariff!F6</f>
        <v>18.600000000000001</v>
      </c>
    </row>
    <row r="48" spans="1:4" x14ac:dyDescent="0.25">
      <c r="A48" s="1" t="s">
        <v>18</v>
      </c>
      <c r="B48" s="1" t="s">
        <v>83</v>
      </c>
      <c r="C48" s="14" t="str">
        <f t="shared" si="0"/>
        <v>FI-S</v>
      </c>
      <c r="D48" s="39">
        <f>Tariff!F7</f>
        <v>24</v>
      </c>
    </row>
    <row r="49" spans="1:4" x14ac:dyDescent="0.25">
      <c r="A49" s="1" t="s">
        <v>18</v>
      </c>
      <c r="B49" s="1" t="s">
        <v>85</v>
      </c>
      <c r="C49" s="14" t="str">
        <f t="shared" si="0"/>
        <v>FI-M</v>
      </c>
      <c r="D49" s="39">
        <f>Tariff!F8</f>
        <v>29</v>
      </c>
    </row>
    <row r="50" spans="1:4" x14ac:dyDescent="0.25">
      <c r="A50" s="1" t="s">
        <v>18</v>
      </c>
      <c r="B50" s="1" t="s">
        <v>86</v>
      </c>
      <c r="C50" s="14" t="str">
        <f t="shared" si="0"/>
        <v>FI-L</v>
      </c>
      <c r="D50" s="39">
        <f>Tariff!F9</f>
        <v>33.299999999999997</v>
      </c>
    </row>
    <row r="51" spans="1:4" x14ac:dyDescent="0.25">
      <c r="A51" s="1" t="s">
        <v>18</v>
      </c>
      <c r="B51" s="1" t="s">
        <v>87</v>
      </c>
      <c r="C51" s="14" t="str">
        <f t="shared" si="0"/>
        <v>FI-XL</v>
      </c>
      <c r="D51" s="39">
        <f>Tariff!F10</f>
        <v>38.200000000000003</v>
      </c>
    </row>
    <row r="52" spans="1:4" x14ac:dyDescent="0.25">
      <c r="A52" s="1" t="s">
        <v>19</v>
      </c>
      <c r="B52" s="14" t="s">
        <v>73</v>
      </c>
      <c r="C52" s="14" t="str">
        <f t="shared" si="0"/>
        <v>FR-XS</v>
      </c>
      <c r="D52" s="39">
        <f>Tariff!D6</f>
        <v>11.1</v>
      </c>
    </row>
    <row r="53" spans="1:4" x14ac:dyDescent="0.25">
      <c r="A53" s="1" t="s">
        <v>19</v>
      </c>
      <c r="B53" s="1" t="s">
        <v>83</v>
      </c>
      <c r="C53" s="14" t="str">
        <f t="shared" si="0"/>
        <v>FR-S</v>
      </c>
      <c r="D53" s="39">
        <f>Tariff!D7</f>
        <v>13.6</v>
      </c>
    </row>
    <row r="54" spans="1:4" x14ac:dyDescent="0.25">
      <c r="A54" s="1" t="s">
        <v>19</v>
      </c>
      <c r="B54" s="1" t="s">
        <v>85</v>
      </c>
      <c r="C54" s="14" t="str">
        <f t="shared" si="0"/>
        <v>FR-M</v>
      </c>
      <c r="D54" s="39">
        <f>Tariff!D8</f>
        <v>14.9</v>
      </c>
    </row>
    <row r="55" spans="1:4" x14ac:dyDescent="0.25">
      <c r="A55" s="1" t="s">
        <v>19</v>
      </c>
      <c r="B55" s="1" t="s">
        <v>86</v>
      </c>
      <c r="C55" s="14" t="str">
        <f t="shared" si="0"/>
        <v>FR-L</v>
      </c>
      <c r="D55" s="39">
        <f>Tariff!D9</f>
        <v>17.399999999999999</v>
      </c>
    </row>
    <row r="56" spans="1:4" x14ac:dyDescent="0.25">
      <c r="A56" s="1" t="s">
        <v>19</v>
      </c>
      <c r="B56" s="1" t="s">
        <v>87</v>
      </c>
      <c r="C56" s="14" t="str">
        <f t="shared" si="0"/>
        <v>FR-XL</v>
      </c>
      <c r="D56" s="39">
        <f>Tariff!D10</f>
        <v>20.6</v>
      </c>
    </row>
    <row r="57" spans="1:4" x14ac:dyDescent="0.25">
      <c r="A57" s="1" t="s">
        <v>29</v>
      </c>
      <c r="B57" s="14" t="s">
        <v>73</v>
      </c>
      <c r="C57" s="14" t="str">
        <f t="shared" si="0"/>
        <v>HR-XS</v>
      </c>
      <c r="D57" s="40">
        <f>Tariff!G6</f>
        <v>21.1</v>
      </c>
    </row>
    <row r="58" spans="1:4" x14ac:dyDescent="0.25">
      <c r="A58" s="1" t="s">
        <v>29</v>
      </c>
      <c r="B58" s="1" t="s">
        <v>83</v>
      </c>
      <c r="C58" s="14" t="str">
        <f t="shared" si="0"/>
        <v>HR-S</v>
      </c>
      <c r="D58" s="40">
        <f>Tariff!G7</f>
        <v>26.6</v>
      </c>
    </row>
    <row r="59" spans="1:4" x14ac:dyDescent="0.25">
      <c r="A59" s="1" t="s">
        <v>29</v>
      </c>
      <c r="B59" s="1" t="s">
        <v>85</v>
      </c>
      <c r="C59" s="14" t="str">
        <f t="shared" si="0"/>
        <v>HR-M</v>
      </c>
      <c r="D59" s="40">
        <f>Tariff!G8</f>
        <v>30.8</v>
      </c>
    </row>
    <row r="60" spans="1:4" x14ac:dyDescent="0.25">
      <c r="A60" s="1" t="s">
        <v>29</v>
      </c>
      <c r="B60" s="1" t="s">
        <v>86</v>
      </c>
      <c r="C60" s="14" t="str">
        <f t="shared" si="0"/>
        <v>HR-L</v>
      </c>
      <c r="D60" s="40">
        <f>Tariff!G9</f>
        <v>36.1</v>
      </c>
    </row>
    <row r="61" spans="1:4" x14ac:dyDescent="0.25">
      <c r="A61" s="1" t="s">
        <v>29</v>
      </c>
      <c r="B61" s="1" t="s">
        <v>87</v>
      </c>
      <c r="C61" s="14" t="str">
        <f t="shared" si="0"/>
        <v>HR-XL</v>
      </c>
      <c r="D61" s="40">
        <f>Tariff!G10</f>
        <v>40.6</v>
      </c>
    </row>
    <row r="62" spans="1:4" x14ac:dyDescent="0.25">
      <c r="A62" s="1" t="s">
        <v>30</v>
      </c>
      <c r="B62" s="14" t="s">
        <v>73</v>
      </c>
      <c r="C62" s="14" t="str">
        <f t="shared" si="0"/>
        <v>HU-XS</v>
      </c>
      <c r="D62" s="40">
        <f>Tariff!G6</f>
        <v>21.1</v>
      </c>
    </row>
    <row r="63" spans="1:4" x14ac:dyDescent="0.25">
      <c r="A63" s="1" t="s">
        <v>30</v>
      </c>
      <c r="B63" s="1" t="s">
        <v>83</v>
      </c>
      <c r="C63" s="14" t="str">
        <f t="shared" si="0"/>
        <v>HU-S</v>
      </c>
      <c r="D63" s="40">
        <f>Tariff!G7</f>
        <v>26.6</v>
      </c>
    </row>
    <row r="64" spans="1:4" x14ac:dyDescent="0.25">
      <c r="A64" s="1" t="s">
        <v>30</v>
      </c>
      <c r="B64" s="1" t="s">
        <v>85</v>
      </c>
      <c r="C64" s="14" t="str">
        <f t="shared" si="0"/>
        <v>HU-M</v>
      </c>
      <c r="D64" s="40">
        <f>Tariff!G8</f>
        <v>30.8</v>
      </c>
    </row>
    <row r="65" spans="1:4" x14ac:dyDescent="0.25">
      <c r="A65" s="1" t="s">
        <v>30</v>
      </c>
      <c r="B65" s="1" t="s">
        <v>86</v>
      </c>
      <c r="C65" s="14" t="str">
        <f t="shared" si="0"/>
        <v>HU-L</v>
      </c>
      <c r="D65" s="40">
        <f>Tariff!G9</f>
        <v>36.1</v>
      </c>
    </row>
    <row r="66" spans="1:4" x14ac:dyDescent="0.25">
      <c r="A66" s="1" t="s">
        <v>30</v>
      </c>
      <c r="B66" s="1" t="s">
        <v>87</v>
      </c>
      <c r="C66" s="14" t="str">
        <f t="shared" si="0"/>
        <v>HU-XL</v>
      </c>
      <c r="D66" s="40">
        <f>Tariff!G10</f>
        <v>40.6</v>
      </c>
    </row>
    <row r="67" spans="1:4" x14ac:dyDescent="0.25">
      <c r="A67" s="1" t="s">
        <v>35</v>
      </c>
      <c r="B67" s="14" t="s">
        <v>73</v>
      </c>
      <c r="C67" s="14" t="str">
        <f t="shared" ref="C67:C130" si="1">A67&amp;"-"&amp;B67</f>
        <v>IE-XS</v>
      </c>
      <c r="D67" s="40">
        <f>Tariff!F6</f>
        <v>18.600000000000001</v>
      </c>
    </row>
    <row r="68" spans="1:4" x14ac:dyDescent="0.25">
      <c r="A68" s="1" t="s">
        <v>35</v>
      </c>
      <c r="B68" s="1" t="s">
        <v>83</v>
      </c>
      <c r="C68" s="14" t="str">
        <f t="shared" si="1"/>
        <v>IE-S</v>
      </c>
      <c r="D68" s="40">
        <f>Tariff!F7</f>
        <v>24</v>
      </c>
    </row>
    <row r="69" spans="1:4" x14ac:dyDescent="0.25">
      <c r="A69" s="1" t="s">
        <v>35</v>
      </c>
      <c r="B69" s="1" t="s">
        <v>85</v>
      </c>
      <c r="C69" s="14" t="str">
        <f t="shared" si="1"/>
        <v>IE-M</v>
      </c>
      <c r="D69" s="40">
        <f>Tariff!F8</f>
        <v>29</v>
      </c>
    </row>
    <row r="70" spans="1:4" x14ac:dyDescent="0.25">
      <c r="A70" s="1" t="s">
        <v>35</v>
      </c>
      <c r="B70" s="1" t="s">
        <v>86</v>
      </c>
      <c r="C70" s="14" t="str">
        <f t="shared" si="1"/>
        <v>IE-L</v>
      </c>
      <c r="D70" s="40">
        <f>Tariff!F9</f>
        <v>33.299999999999997</v>
      </c>
    </row>
    <row r="71" spans="1:4" x14ac:dyDescent="0.25">
      <c r="A71" s="1" t="s">
        <v>35</v>
      </c>
      <c r="B71" s="1" t="s">
        <v>87</v>
      </c>
      <c r="C71" s="14" t="str">
        <f t="shared" si="1"/>
        <v>IE-XL</v>
      </c>
      <c r="D71" s="40">
        <f>Tariff!F10</f>
        <v>38.200000000000003</v>
      </c>
    </row>
    <row r="72" spans="1:4" x14ac:dyDescent="0.25">
      <c r="A72" s="1" t="s">
        <v>38</v>
      </c>
      <c r="B72" s="14" t="s">
        <v>73</v>
      </c>
      <c r="C72" s="14" t="str">
        <f t="shared" si="1"/>
        <v>IT-XS</v>
      </c>
      <c r="D72" s="40">
        <f>Tariff!E6</f>
        <v>15.4</v>
      </c>
    </row>
    <row r="73" spans="1:4" x14ac:dyDescent="0.25">
      <c r="A73" s="1" t="s">
        <v>38</v>
      </c>
      <c r="B73" s="1" t="s">
        <v>83</v>
      </c>
      <c r="C73" s="14" t="str">
        <f t="shared" si="1"/>
        <v>IT-S</v>
      </c>
      <c r="D73" s="40">
        <f>Tariff!E7</f>
        <v>18.5</v>
      </c>
    </row>
    <row r="74" spans="1:4" x14ac:dyDescent="0.25">
      <c r="A74" s="1" t="s">
        <v>38</v>
      </c>
      <c r="B74" s="1" t="s">
        <v>85</v>
      </c>
      <c r="C74" s="14" t="str">
        <f t="shared" si="1"/>
        <v>IT-M</v>
      </c>
      <c r="D74" s="40">
        <f>Tariff!E8</f>
        <v>20.9</v>
      </c>
    </row>
    <row r="75" spans="1:4" x14ac:dyDescent="0.25">
      <c r="A75" s="1" t="s">
        <v>38</v>
      </c>
      <c r="B75" s="1" t="s">
        <v>86</v>
      </c>
      <c r="C75" s="14" t="str">
        <f t="shared" si="1"/>
        <v>IT-L</v>
      </c>
      <c r="D75" s="40">
        <f>Tariff!E9</f>
        <v>25.7</v>
      </c>
    </row>
    <row r="76" spans="1:4" x14ac:dyDescent="0.25">
      <c r="A76" s="1" t="s">
        <v>38</v>
      </c>
      <c r="B76" s="1" t="s">
        <v>87</v>
      </c>
      <c r="C76" s="14" t="str">
        <f t="shared" si="1"/>
        <v>IT-XL</v>
      </c>
      <c r="D76" s="40">
        <f>Tariff!E10</f>
        <v>28.2</v>
      </c>
    </row>
    <row r="77" spans="1:4" x14ac:dyDescent="0.25">
      <c r="A77" s="1" t="s">
        <v>39</v>
      </c>
      <c r="B77" s="14" t="s">
        <v>73</v>
      </c>
      <c r="C77" s="14" t="str">
        <f t="shared" si="1"/>
        <v>LT-XS</v>
      </c>
      <c r="D77" s="40">
        <f>Tariff!H6</f>
        <v>25.7</v>
      </c>
    </row>
    <row r="78" spans="1:4" x14ac:dyDescent="0.25">
      <c r="A78" s="1" t="s">
        <v>39</v>
      </c>
      <c r="B78" s="1" t="s">
        <v>83</v>
      </c>
      <c r="C78" s="14" t="str">
        <f t="shared" si="1"/>
        <v>LT-S</v>
      </c>
      <c r="D78" s="40">
        <f>Tariff!H7</f>
        <v>38.4</v>
      </c>
    </row>
    <row r="79" spans="1:4" x14ac:dyDescent="0.25">
      <c r="A79" s="1" t="s">
        <v>39</v>
      </c>
      <c r="B79" s="1" t="s">
        <v>85</v>
      </c>
      <c r="C79" s="14" t="str">
        <f t="shared" si="1"/>
        <v>LT-M</v>
      </c>
      <c r="D79" s="40">
        <f>Tariff!H8</f>
        <v>52.3</v>
      </c>
    </row>
    <row r="80" spans="1:4" x14ac:dyDescent="0.25">
      <c r="A80" s="1" t="s">
        <v>39</v>
      </c>
      <c r="B80" s="1" t="s">
        <v>86</v>
      </c>
      <c r="C80" s="14" t="str">
        <f t="shared" si="1"/>
        <v>LT-L</v>
      </c>
      <c r="D80" s="40">
        <f>Tariff!H9</f>
        <v>55.9</v>
      </c>
    </row>
    <row r="81" spans="1:4" x14ac:dyDescent="0.25">
      <c r="A81" s="1" t="s">
        <v>39</v>
      </c>
      <c r="B81" s="1" t="s">
        <v>87</v>
      </c>
      <c r="C81" s="14" t="str">
        <f t="shared" si="1"/>
        <v>LT-XL</v>
      </c>
      <c r="D81" s="40">
        <f>Tariff!H10</f>
        <v>67.7</v>
      </c>
    </row>
    <row r="82" spans="1:4" x14ac:dyDescent="0.25">
      <c r="A82" s="1" t="s">
        <v>40</v>
      </c>
      <c r="B82" s="14" t="s">
        <v>73</v>
      </c>
      <c r="C82" s="14" t="str">
        <f t="shared" si="1"/>
        <v>LU-XS</v>
      </c>
      <c r="D82" s="40">
        <f>Tariff!D6</f>
        <v>11.1</v>
      </c>
    </row>
    <row r="83" spans="1:4" x14ac:dyDescent="0.25">
      <c r="A83" s="1" t="s">
        <v>40</v>
      </c>
      <c r="B83" s="1" t="s">
        <v>83</v>
      </c>
      <c r="C83" s="14" t="str">
        <f t="shared" si="1"/>
        <v>LU-S</v>
      </c>
      <c r="D83" s="40">
        <f>Tariff!D7</f>
        <v>13.6</v>
      </c>
    </row>
    <row r="84" spans="1:4" x14ac:dyDescent="0.25">
      <c r="A84" s="1" t="s">
        <v>40</v>
      </c>
      <c r="B84" s="1" t="s">
        <v>85</v>
      </c>
      <c r="C84" s="14" t="str">
        <f t="shared" si="1"/>
        <v>LU-M</v>
      </c>
      <c r="D84" s="40">
        <f>Tariff!D8</f>
        <v>14.9</v>
      </c>
    </row>
    <row r="85" spans="1:4" x14ac:dyDescent="0.25">
      <c r="A85" s="1" t="s">
        <v>40</v>
      </c>
      <c r="B85" s="1" t="s">
        <v>86</v>
      </c>
      <c r="C85" s="14" t="str">
        <f t="shared" si="1"/>
        <v>LU-L</v>
      </c>
      <c r="D85" s="40">
        <f>Tariff!D9</f>
        <v>17.399999999999999</v>
      </c>
    </row>
    <row r="86" spans="1:4" x14ac:dyDescent="0.25">
      <c r="A86" s="1" t="s">
        <v>40</v>
      </c>
      <c r="B86" s="1" t="s">
        <v>87</v>
      </c>
      <c r="C86" s="14" t="str">
        <f t="shared" si="1"/>
        <v>LU-XL</v>
      </c>
      <c r="D86" s="40">
        <f>Tariff!D10</f>
        <v>20.6</v>
      </c>
    </row>
    <row r="87" spans="1:4" x14ac:dyDescent="0.25">
      <c r="A87" s="1" t="s">
        <v>41</v>
      </c>
      <c r="B87" s="14" t="s">
        <v>73</v>
      </c>
      <c r="C87" s="14" t="str">
        <f t="shared" si="1"/>
        <v>LV-XS</v>
      </c>
      <c r="D87" s="40">
        <f>Tariff!H6</f>
        <v>25.7</v>
      </c>
    </row>
    <row r="88" spans="1:4" x14ac:dyDescent="0.25">
      <c r="A88" s="1" t="s">
        <v>41</v>
      </c>
      <c r="B88" s="1" t="s">
        <v>83</v>
      </c>
      <c r="C88" s="14" t="str">
        <f t="shared" si="1"/>
        <v>LV-S</v>
      </c>
      <c r="D88" s="40">
        <f>Tariff!H7</f>
        <v>38.4</v>
      </c>
    </row>
    <row r="89" spans="1:4" x14ac:dyDescent="0.25">
      <c r="A89" s="1" t="s">
        <v>41</v>
      </c>
      <c r="B89" s="1" t="s">
        <v>85</v>
      </c>
      <c r="C89" s="14" t="str">
        <f t="shared" si="1"/>
        <v>LV-M</v>
      </c>
      <c r="D89" s="40">
        <f>Tariff!H8</f>
        <v>52.3</v>
      </c>
    </row>
    <row r="90" spans="1:4" x14ac:dyDescent="0.25">
      <c r="A90" s="1" t="s">
        <v>41</v>
      </c>
      <c r="B90" s="1" t="s">
        <v>86</v>
      </c>
      <c r="C90" s="14" t="str">
        <f t="shared" si="1"/>
        <v>LV-L</v>
      </c>
      <c r="D90" s="40">
        <f>Tariff!H9</f>
        <v>55.9</v>
      </c>
    </row>
    <row r="91" spans="1:4" x14ac:dyDescent="0.25">
      <c r="A91" s="1" t="s">
        <v>41</v>
      </c>
      <c r="B91" s="1" t="s">
        <v>87</v>
      </c>
      <c r="C91" s="14" t="str">
        <f t="shared" si="1"/>
        <v>LV-XL</v>
      </c>
      <c r="D91" s="40">
        <f>Tariff!H10</f>
        <v>67.7</v>
      </c>
    </row>
    <row r="92" spans="1:4" x14ac:dyDescent="0.25">
      <c r="A92" s="1" t="s">
        <v>44</v>
      </c>
      <c r="B92" s="14" t="s">
        <v>73</v>
      </c>
      <c r="C92" s="14" t="str">
        <f t="shared" si="1"/>
        <v>NL-XS</v>
      </c>
      <c r="D92" s="40">
        <f>Tariff!D6</f>
        <v>11.1</v>
      </c>
    </row>
    <row r="93" spans="1:4" x14ac:dyDescent="0.25">
      <c r="A93" s="1" t="s">
        <v>44</v>
      </c>
      <c r="B93" s="1" t="s">
        <v>83</v>
      </c>
      <c r="C93" s="14" t="str">
        <f t="shared" si="1"/>
        <v>NL-S</v>
      </c>
      <c r="D93" s="40">
        <f>Tariff!D7</f>
        <v>13.6</v>
      </c>
    </row>
    <row r="94" spans="1:4" x14ac:dyDescent="0.25">
      <c r="A94" s="1" t="s">
        <v>44</v>
      </c>
      <c r="B94" s="1" t="s">
        <v>85</v>
      </c>
      <c r="C94" s="14" t="str">
        <f t="shared" si="1"/>
        <v>NL-M</v>
      </c>
      <c r="D94" s="40">
        <f>Tariff!D8</f>
        <v>14.9</v>
      </c>
    </row>
    <row r="95" spans="1:4" x14ac:dyDescent="0.25">
      <c r="A95" s="1" t="s">
        <v>44</v>
      </c>
      <c r="B95" s="1" t="s">
        <v>86</v>
      </c>
      <c r="C95" s="14" t="str">
        <f t="shared" si="1"/>
        <v>NL-L</v>
      </c>
      <c r="D95" s="40">
        <f>Tariff!D9</f>
        <v>17.399999999999999</v>
      </c>
    </row>
    <row r="96" spans="1:4" x14ac:dyDescent="0.25">
      <c r="A96" s="1" t="s">
        <v>44</v>
      </c>
      <c r="B96" s="1" t="s">
        <v>87</v>
      </c>
      <c r="C96" s="14" t="str">
        <f t="shared" si="1"/>
        <v>NL-XL</v>
      </c>
      <c r="D96" s="40">
        <f>Tariff!D10</f>
        <v>20.6</v>
      </c>
    </row>
    <row r="97" spans="1:4" x14ac:dyDescent="0.25">
      <c r="A97" s="1" t="s">
        <v>47</v>
      </c>
      <c r="B97" s="14" t="s">
        <v>73</v>
      </c>
      <c r="C97" s="14" t="str">
        <f t="shared" si="1"/>
        <v>PL-XS</v>
      </c>
      <c r="D97" s="40">
        <f>Tariff!E6</f>
        <v>15.4</v>
      </c>
    </row>
    <row r="98" spans="1:4" x14ac:dyDescent="0.25">
      <c r="A98" s="1" t="s">
        <v>47</v>
      </c>
      <c r="B98" s="1" t="s">
        <v>83</v>
      </c>
      <c r="C98" s="14" t="str">
        <f t="shared" si="1"/>
        <v>PL-S</v>
      </c>
      <c r="D98" s="40">
        <f>Tariff!E7</f>
        <v>18.5</v>
      </c>
    </row>
    <row r="99" spans="1:4" x14ac:dyDescent="0.25">
      <c r="A99" s="1" t="s">
        <v>47</v>
      </c>
      <c r="B99" s="1" t="s">
        <v>85</v>
      </c>
      <c r="C99" s="14" t="str">
        <f t="shared" si="1"/>
        <v>PL-M</v>
      </c>
      <c r="D99" s="40">
        <f>Tariff!E8</f>
        <v>20.9</v>
      </c>
    </row>
    <row r="100" spans="1:4" x14ac:dyDescent="0.25">
      <c r="A100" s="1" t="s">
        <v>47</v>
      </c>
      <c r="B100" s="1" t="s">
        <v>86</v>
      </c>
      <c r="C100" s="14" t="str">
        <f t="shared" si="1"/>
        <v>PL-L</v>
      </c>
      <c r="D100" s="40">
        <f>Tariff!E9</f>
        <v>25.7</v>
      </c>
    </row>
    <row r="101" spans="1:4" x14ac:dyDescent="0.25">
      <c r="A101" s="1" t="s">
        <v>47</v>
      </c>
      <c r="B101" s="1" t="s">
        <v>87</v>
      </c>
      <c r="C101" s="14" t="str">
        <f t="shared" si="1"/>
        <v>PL-XL</v>
      </c>
      <c r="D101" s="40">
        <f>Tariff!E10</f>
        <v>28.2</v>
      </c>
    </row>
    <row r="102" spans="1:4" x14ac:dyDescent="0.25">
      <c r="A102" s="1" t="s">
        <v>50</v>
      </c>
      <c r="B102" s="14" t="s">
        <v>73</v>
      </c>
      <c r="C102" s="14" t="str">
        <f t="shared" si="1"/>
        <v>PT-XS</v>
      </c>
      <c r="D102" s="40">
        <f>Tariff!F6</f>
        <v>18.600000000000001</v>
      </c>
    </row>
    <row r="103" spans="1:4" x14ac:dyDescent="0.25">
      <c r="A103" s="1" t="s">
        <v>50</v>
      </c>
      <c r="B103" s="1" t="s">
        <v>83</v>
      </c>
      <c r="C103" s="14" t="str">
        <f t="shared" si="1"/>
        <v>PT-S</v>
      </c>
      <c r="D103" s="40">
        <f>Tariff!F7</f>
        <v>24</v>
      </c>
    </row>
    <row r="104" spans="1:4" x14ac:dyDescent="0.25">
      <c r="A104" s="1" t="s">
        <v>50</v>
      </c>
      <c r="B104" s="1" t="s">
        <v>85</v>
      </c>
      <c r="C104" s="14" t="str">
        <f t="shared" si="1"/>
        <v>PT-M</v>
      </c>
      <c r="D104" s="40">
        <f>Tariff!F8</f>
        <v>29</v>
      </c>
    </row>
    <row r="105" spans="1:4" x14ac:dyDescent="0.25">
      <c r="A105" s="1" t="s">
        <v>50</v>
      </c>
      <c r="B105" s="1" t="s">
        <v>86</v>
      </c>
      <c r="C105" s="14" t="str">
        <f t="shared" si="1"/>
        <v>PT-L</v>
      </c>
      <c r="D105" s="40">
        <f>Tariff!F9</f>
        <v>33.299999999999997</v>
      </c>
    </row>
    <row r="106" spans="1:4" x14ac:dyDescent="0.25">
      <c r="A106" s="1" t="s">
        <v>50</v>
      </c>
      <c r="B106" s="1" t="s">
        <v>87</v>
      </c>
      <c r="C106" s="14" t="str">
        <f t="shared" si="1"/>
        <v>PT-XL</v>
      </c>
      <c r="D106" s="40">
        <f>Tariff!F10</f>
        <v>38.200000000000003</v>
      </c>
    </row>
    <row r="107" spans="1:4" x14ac:dyDescent="0.25">
      <c r="A107" s="1" t="s">
        <v>52</v>
      </c>
      <c r="B107" s="14" t="s">
        <v>73</v>
      </c>
      <c r="C107" s="14" t="str">
        <f t="shared" si="1"/>
        <v>RO-XS</v>
      </c>
      <c r="D107" s="40">
        <f>Tariff!H6</f>
        <v>25.7</v>
      </c>
    </row>
    <row r="108" spans="1:4" x14ac:dyDescent="0.25">
      <c r="A108" s="1" t="s">
        <v>52</v>
      </c>
      <c r="B108" s="1" t="s">
        <v>83</v>
      </c>
      <c r="C108" s="14" t="str">
        <f t="shared" si="1"/>
        <v>RO-S</v>
      </c>
      <c r="D108" s="40">
        <f>Tariff!H7</f>
        <v>38.4</v>
      </c>
    </row>
    <row r="109" spans="1:4" x14ac:dyDescent="0.25">
      <c r="A109" s="1" t="s">
        <v>52</v>
      </c>
      <c r="B109" s="1" t="s">
        <v>85</v>
      </c>
      <c r="C109" s="14" t="str">
        <f t="shared" si="1"/>
        <v>RO-M</v>
      </c>
      <c r="D109" s="40">
        <f>Tariff!H8</f>
        <v>52.3</v>
      </c>
    </row>
    <row r="110" spans="1:4" x14ac:dyDescent="0.25">
      <c r="A110" s="1" t="s">
        <v>52</v>
      </c>
      <c r="B110" s="1" t="s">
        <v>86</v>
      </c>
      <c r="C110" s="14" t="str">
        <f t="shared" si="1"/>
        <v>RO-L</v>
      </c>
      <c r="D110" s="40">
        <f>Tariff!H9</f>
        <v>55.9</v>
      </c>
    </row>
    <row r="111" spans="1:4" x14ac:dyDescent="0.25">
      <c r="A111" s="1" t="s">
        <v>52</v>
      </c>
      <c r="B111" s="1" t="s">
        <v>87</v>
      </c>
      <c r="C111" s="14" t="str">
        <f t="shared" si="1"/>
        <v>RO-XL</v>
      </c>
      <c r="D111" s="40">
        <f>Tariff!H10</f>
        <v>67.7</v>
      </c>
    </row>
    <row r="112" spans="1:4" x14ac:dyDescent="0.25">
      <c r="A112" s="1" t="s">
        <v>53</v>
      </c>
      <c r="B112" s="14" t="s">
        <v>73</v>
      </c>
      <c r="C112" s="14" t="str">
        <f t="shared" si="1"/>
        <v>SE-XS</v>
      </c>
      <c r="D112" s="40">
        <f>Tariff!F6</f>
        <v>18.600000000000001</v>
      </c>
    </row>
    <row r="113" spans="1:4" x14ac:dyDescent="0.25">
      <c r="A113" s="1" t="s">
        <v>53</v>
      </c>
      <c r="B113" s="1" t="s">
        <v>83</v>
      </c>
      <c r="C113" s="14" t="str">
        <f t="shared" si="1"/>
        <v>SE-S</v>
      </c>
      <c r="D113" s="40">
        <f>Tariff!F7</f>
        <v>24</v>
      </c>
    </row>
    <row r="114" spans="1:4" x14ac:dyDescent="0.25">
      <c r="A114" s="1" t="s">
        <v>53</v>
      </c>
      <c r="B114" s="1" t="s">
        <v>85</v>
      </c>
      <c r="C114" s="14" t="str">
        <f t="shared" si="1"/>
        <v>SE-M</v>
      </c>
      <c r="D114" s="40">
        <f>Tariff!F8</f>
        <v>29</v>
      </c>
    </row>
    <row r="115" spans="1:4" x14ac:dyDescent="0.25">
      <c r="A115" s="1" t="s">
        <v>53</v>
      </c>
      <c r="B115" s="1" t="s">
        <v>86</v>
      </c>
      <c r="C115" s="14" t="str">
        <f t="shared" si="1"/>
        <v>SE-L</v>
      </c>
      <c r="D115" s="40">
        <f>Tariff!F9</f>
        <v>33.299999999999997</v>
      </c>
    </row>
    <row r="116" spans="1:4" x14ac:dyDescent="0.25">
      <c r="A116" s="1" t="s">
        <v>53</v>
      </c>
      <c r="B116" s="1" t="s">
        <v>87</v>
      </c>
      <c r="C116" s="14" t="str">
        <f t="shared" si="1"/>
        <v>SE-XL</v>
      </c>
      <c r="D116" s="40">
        <f>Tariff!F10</f>
        <v>38.200000000000003</v>
      </c>
    </row>
    <row r="117" spans="1:4" x14ac:dyDescent="0.25">
      <c r="A117" s="1" t="s">
        <v>56</v>
      </c>
      <c r="B117" s="14" t="s">
        <v>73</v>
      </c>
      <c r="C117" s="14" t="str">
        <f t="shared" si="1"/>
        <v>SI-XS</v>
      </c>
      <c r="D117" s="40">
        <f>Tariff!G6</f>
        <v>21.1</v>
      </c>
    </row>
    <row r="118" spans="1:4" x14ac:dyDescent="0.25">
      <c r="A118" s="1" t="s">
        <v>56</v>
      </c>
      <c r="B118" s="1" t="s">
        <v>83</v>
      </c>
      <c r="C118" s="14" t="str">
        <f t="shared" si="1"/>
        <v>SI-S</v>
      </c>
      <c r="D118" s="40">
        <f>Tariff!G7</f>
        <v>26.6</v>
      </c>
    </row>
    <row r="119" spans="1:4" x14ac:dyDescent="0.25">
      <c r="A119" s="1" t="s">
        <v>56</v>
      </c>
      <c r="B119" s="1" t="s">
        <v>85</v>
      </c>
      <c r="C119" s="14" t="str">
        <f t="shared" si="1"/>
        <v>SI-M</v>
      </c>
      <c r="D119" s="40">
        <f>Tariff!G8</f>
        <v>30.8</v>
      </c>
    </row>
    <row r="120" spans="1:4" x14ac:dyDescent="0.25">
      <c r="A120" s="1" t="s">
        <v>56</v>
      </c>
      <c r="B120" s="1" t="s">
        <v>86</v>
      </c>
      <c r="C120" s="14" t="str">
        <f t="shared" si="1"/>
        <v>SI-L</v>
      </c>
      <c r="D120" s="40">
        <f>Tariff!G9</f>
        <v>36.1</v>
      </c>
    </row>
    <row r="121" spans="1:4" x14ac:dyDescent="0.25">
      <c r="A121" s="1" t="s">
        <v>56</v>
      </c>
      <c r="B121" s="1" t="s">
        <v>87</v>
      </c>
      <c r="C121" s="14" t="str">
        <f t="shared" si="1"/>
        <v>SI-XL</v>
      </c>
      <c r="D121" s="40">
        <f>Tariff!G10</f>
        <v>40.6</v>
      </c>
    </row>
    <row r="122" spans="1:4" x14ac:dyDescent="0.25">
      <c r="A122" s="1" t="s">
        <v>58</v>
      </c>
      <c r="B122" s="14" t="s">
        <v>73</v>
      </c>
      <c r="C122" s="14" t="str">
        <f t="shared" si="1"/>
        <v>SK-XS</v>
      </c>
      <c r="D122" s="40">
        <f>Tariff!G6</f>
        <v>21.1</v>
      </c>
    </row>
    <row r="123" spans="1:4" x14ac:dyDescent="0.25">
      <c r="A123" s="1" t="s">
        <v>58</v>
      </c>
      <c r="B123" s="1" t="s">
        <v>83</v>
      </c>
      <c r="C123" s="14" t="str">
        <f t="shared" si="1"/>
        <v>SK-S</v>
      </c>
      <c r="D123" s="40">
        <f>Tariff!G7</f>
        <v>26.6</v>
      </c>
    </row>
    <row r="124" spans="1:4" x14ac:dyDescent="0.25">
      <c r="A124" s="1" t="s">
        <v>58</v>
      </c>
      <c r="B124" s="1" t="s">
        <v>85</v>
      </c>
      <c r="C124" s="14" t="str">
        <f t="shared" si="1"/>
        <v>SK-M</v>
      </c>
      <c r="D124" s="40">
        <f>Tariff!G8</f>
        <v>30.8</v>
      </c>
    </row>
    <row r="125" spans="1:4" x14ac:dyDescent="0.25">
      <c r="A125" s="1" t="s">
        <v>58</v>
      </c>
      <c r="B125" s="1" t="s">
        <v>86</v>
      </c>
      <c r="C125" s="14" t="str">
        <f t="shared" si="1"/>
        <v>SK-L</v>
      </c>
      <c r="D125" s="40">
        <f>Tariff!G9</f>
        <v>36.1</v>
      </c>
    </row>
    <row r="126" spans="1:4" x14ac:dyDescent="0.25">
      <c r="A126" s="1" t="s">
        <v>58</v>
      </c>
      <c r="B126" s="1" t="s">
        <v>87</v>
      </c>
      <c r="C126" s="14" t="str">
        <f t="shared" si="1"/>
        <v>SK-XL</v>
      </c>
      <c r="D126" s="40">
        <f>Tariff!G10</f>
        <v>40.6</v>
      </c>
    </row>
    <row r="127" spans="1:4" x14ac:dyDescent="0.25">
      <c r="A127" s="1" t="s">
        <v>63</v>
      </c>
      <c r="B127" s="14" t="s">
        <v>73</v>
      </c>
      <c r="C127" s="14" t="str">
        <f t="shared" si="1"/>
        <v>UK-XS</v>
      </c>
      <c r="D127" s="40">
        <f>Tariff!E6</f>
        <v>15.4</v>
      </c>
    </row>
    <row r="128" spans="1:4" x14ac:dyDescent="0.25">
      <c r="A128" s="1" t="s">
        <v>63</v>
      </c>
      <c r="B128" s="1" t="s">
        <v>83</v>
      </c>
      <c r="C128" s="14" t="str">
        <f t="shared" si="1"/>
        <v>UK-S</v>
      </c>
      <c r="D128" s="40">
        <f>Tariff!E7</f>
        <v>18.5</v>
      </c>
    </row>
    <row r="129" spans="1:4" x14ac:dyDescent="0.25">
      <c r="A129" s="1" t="s">
        <v>63</v>
      </c>
      <c r="B129" s="1" t="s">
        <v>85</v>
      </c>
      <c r="C129" s="14" t="str">
        <f t="shared" si="1"/>
        <v>UK-M</v>
      </c>
      <c r="D129" s="40">
        <f>Tariff!E8</f>
        <v>20.9</v>
      </c>
    </row>
    <row r="130" spans="1:4" x14ac:dyDescent="0.25">
      <c r="A130" s="1" t="s">
        <v>63</v>
      </c>
      <c r="B130" s="1" t="s">
        <v>86</v>
      </c>
      <c r="C130" s="14" t="str">
        <f t="shared" si="1"/>
        <v>UK-L</v>
      </c>
      <c r="D130" s="40">
        <f>Tariff!E9</f>
        <v>25.7</v>
      </c>
    </row>
    <row r="131" spans="1:4" x14ac:dyDescent="0.25">
      <c r="A131" s="1" t="s">
        <v>63</v>
      </c>
      <c r="B131" s="1" t="s">
        <v>87</v>
      </c>
      <c r="C131" s="14" t="str">
        <f t="shared" ref="C131" si="2">A131&amp;"-"&amp;B131</f>
        <v>UK-XL</v>
      </c>
      <c r="D131" s="40">
        <f>Tariff!E10</f>
        <v>28.2</v>
      </c>
    </row>
  </sheetData>
  <sheetProtection algorithmName="SHA-512" hashValue="AhD6zDzuypmGh+Xn4FdZRk3yPYnVaq1KnYiU4Ou5xwvJ57T4/2JJfj0LRYvwMvOmkCIJJvQMcSrKekhYnghIuA==" saltValue="vTrohC/KUZ1GCIOxXLftXw=="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35d9c4b9-a21e-4006-819e-fd9abef6263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2158A5E0CB40D45927F6C88F6C1B607" ma:contentTypeVersion="12" ma:contentTypeDescription="Create a new document." ma:contentTypeScope="" ma:versionID="b2d6e3c87f15b112e70effe61b86799d">
  <xsd:schema xmlns:xsd="http://www.w3.org/2001/XMLSchema" xmlns:xs="http://www.w3.org/2001/XMLSchema" xmlns:p="http://schemas.microsoft.com/office/2006/metadata/properties" xmlns:ns3="35d9c4b9-a21e-4006-819e-fd9abef62630" xmlns:ns4="dff408a7-393e-4faf-9278-154d214d560b" targetNamespace="http://schemas.microsoft.com/office/2006/metadata/properties" ma:root="true" ma:fieldsID="22489fa4d1f97f58d0372659c92c9a3c" ns3:_="" ns4:_="">
    <xsd:import namespace="35d9c4b9-a21e-4006-819e-fd9abef62630"/>
    <xsd:import namespace="dff408a7-393e-4faf-9278-154d214d56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element ref="ns3:MediaServiceOCR" minOccurs="0"/>
                <xsd:element ref="ns3:_activity"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d9c4b9-a21e-4006-819e-fd9abef6263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_activity" ma:index="17" nillable="true" ma:displayName="_activity" ma:hidden="true" ma:internalName="_activity">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dff408a7-393e-4faf-9278-154d214d560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28AB88-92AB-4A47-AE3C-D48F6EE021D8}">
  <ds:schemaRefs>
    <ds:schemaRef ds:uri="http://schemas.microsoft.com/sharepoint/v3/contenttype/forms"/>
  </ds:schemaRefs>
</ds:datastoreItem>
</file>

<file path=customXml/itemProps2.xml><?xml version="1.0" encoding="utf-8"?>
<ds:datastoreItem xmlns:ds="http://schemas.openxmlformats.org/officeDocument/2006/customXml" ds:itemID="{366FC320-EE88-4075-B341-D5A733A2121F}">
  <ds:schemaRefs>
    <ds:schemaRef ds:uri="http://purl.org/dc/terms/"/>
    <ds:schemaRef ds:uri="dff408a7-393e-4faf-9278-154d214d560b"/>
    <ds:schemaRef ds:uri="http://purl.org/dc/dcmitype/"/>
    <ds:schemaRef ds:uri="http://schemas.microsoft.com/office/2006/metadata/properties"/>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35d9c4b9-a21e-4006-819e-fd9abef62630"/>
    <ds:schemaRef ds:uri="http://www.w3.org/XML/1998/namespace"/>
  </ds:schemaRefs>
</ds:datastoreItem>
</file>

<file path=customXml/itemProps3.xml><?xml version="1.0" encoding="utf-8"?>
<ds:datastoreItem xmlns:ds="http://schemas.openxmlformats.org/officeDocument/2006/customXml" ds:itemID="{D6EABA9A-94FA-4DBD-A82D-42ADFC6BF7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d9c4b9-a21e-4006-819e-fd9abef62630"/>
    <ds:schemaRef ds:uri="dff408a7-393e-4faf-9278-154d214d56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Invoice</vt:lpstr>
      <vt:lpstr>Tariff</vt:lpstr>
      <vt:lpstr>Pricing Vlookup</vt:lpstr>
      <vt:lpstr>Invoice!Print_Area</vt:lpstr>
    </vt:vector>
  </TitlesOfParts>
  <Manager/>
  <Company>GLS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Claude Rombaux</dc:creator>
  <cp:keywords/>
  <dc:description/>
  <cp:lastModifiedBy>Claude Rombaux</cp:lastModifiedBy>
  <cp:revision/>
  <dcterms:created xsi:type="dcterms:W3CDTF">2017-11-13T16:00:45Z</dcterms:created>
  <dcterms:modified xsi:type="dcterms:W3CDTF">2023-11-03T14:02:25Z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0x010100B2158A5E0CB40D45927F6C88F6C1B607</vt:lpwstr>
  </property>
</Properties>
</file>